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defaultThemeVersion="124226"/>
  <mc:AlternateContent xmlns:mc="http://schemas.openxmlformats.org/markup-compatibility/2006">
    <mc:Choice Requires="x15">
      <x15ac:absPath xmlns:x15ac="http://schemas.microsoft.com/office/spreadsheetml/2010/11/ac" url="C:\Users\Patricia\Downloads\"/>
    </mc:Choice>
  </mc:AlternateContent>
  <bookViews>
    <workbookView xWindow="0" yWindow="0" windowWidth="25200" windowHeight="11580" tabRatio="858"/>
  </bookViews>
  <sheets>
    <sheet name="Solicitacao" sheetId="23" r:id="rId1"/>
    <sheet name="Tabela Diárias Nacionais" sheetId="3" r:id="rId2"/>
    <sheet name="Tabela Diárias Internacionais" sheetId="16" r:id="rId3"/>
    <sheet name="Intervalos" sheetId="2" state="hidden" r:id="rId4"/>
  </sheets>
  <definedNames>
    <definedName name="Alineas">Intervalos!$G$2:$G$64</definedName>
    <definedName name="_xlnm.Print_Area" localSheetId="0">Solicitacao!$B$2:$AY$90</definedName>
    <definedName name="Atividades">Intervalos!$E$2:$E$14</definedName>
    <definedName name="Cidades">Intervalos!$K$2:$K$28</definedName>
    <definedName name="ListaGasto">Intervalos!$Y$2:$Y$16</definedName>
    <definedName name="Países">Intervalos!$AB$3:$AB$196</definedName>
    <definedName name="PPG">Intervalos!$C$2:$C$13</definedName>
    <definedName name="TabelaDiariasInternacionais">Intervalos!$S$3:$W$195</definedName>
    <definedName name="TabelaDiariasNacionais">Intervalos!$M$3:$Q$30</definedName>
    <definedName name="TabelaIndice">Intervalos!$Y$2:$Z$16</definedName>
    <definedName name="TipoSolicitacao">Intervalos!$A$2:$A$21</definedName>
    <definedName name="Verba">Intervalos!$I$2:$I$5</definedName>
  </definedNames>
  <calcPr calcId="162913"/>
</workbook>
</file>

<file path=xl/calcChain.xml><?xml version="1.0" encoding="utf-8"?>
<calcChain xmlns="http://schemas.openxmlformats.org/spreadsheetml/2006/main">
  <c r="AS28" i="23" l="1"/>
  <c r="AS29" i="23"/>
  <c r="AS30" i="23"/>
  <c r="AS31" i="23"/>
  <c r="AS32" i="23"/>
  <c r="AS33" i="23"/>
  <c r="AS34" i="23"/>
  <c r="BF49" i="23" l="1"/>
  <c r="BF47" i="23"/>
  <c r="BF33" i="23"/>
  <c r="BF31" i="23"/>
  <c r="BF30" i="23"/>
  <c r="BF28" i="23"/>
  <c r="BF27" i="23"/>
  <c r="BF48" i="23"/>
  <c r="AS27" i="23"/>
  <c r="BF32" i="23" s="1"/>
  <c r="U191" i="2"/>
  <c r="U174" i="2"/>
  <c r="U173" i="2"/>
  <c r="U171" i="2"/>
  <c r="U167" i="2"/>
  <c r="U164" i="2"/>
  <c r="U151" i="2"/>
  <c r="U145" i="2"/>
  <c r="U143" i="2"/>
  <c r="U135" i="2"/>
  <c r="U134" i="2"/>
  <c r="U132" i="2"/>
  <c r="U124" i="2"/>
  <c r="U122" i="2"/>
  <c r="U107" i="2"/>
  <c r="U105" i="2"/>
  <c r="U98" i="2"/>
  <c r="U95" i="2"/>
  <c r="U93" i="2"/>
  <c r="U92" i="2"/>
  <c r="U91" i="2"/>
  <c r="U90" i="2"/>
  <c r="U82" i="2"/>
  <c r="U74" i="2"/>
  <c r="U73" i="2"/>
  <c r="U68" i="2"/>
  <c r="U67" i="2"/>
  <c r="U62" i="2"/>
  <c r="U61" i="2"/>
  <c r="U52" i="2"/>
  <c r="U50" i="2"/>
  <c r="U47" i="2"/>
  <c r="U38" i="2"/>
  <c r="U22" i="2"/>
  <c r="U19" i="2"/>
  <c r="U15" i="2"/>
  <c r="U8" i="2"/>
  <c r="U6" i="2"/>
  <c r="U194" i="2"/>
  <c r="U188" i="2"/>
  <c r="U187" i="2"/>
  <c r="U182" i="2"/>
  <c r="U178" i="2"/>
  <c r="U163" i="2"/>
  <c r="U161" i="2"/>
  <c r="U160" i="2"/>
  <c r="U159" i="2"/>
  <c r="U156" i="2"/>
  <c r="U152" i="2"/>
  <c r="U147" i="2"/>
  <c r="U118" i="2"/>
  <c r="U117" i="2"/>
  <c r="U116" i="2"/>
  <c r="U114" i="2"/>
  <c r="U113" i="2"/>
  <c r="U106" i="2"/>
  <c r="U103" i="2"/>
  <c r="U101" i="2"/>
  <c r="U96" i="2"/>
  <c r="U94" i="2"/>
  <c r="U75" i="2"/>
  <c r="U69" i="2"/>
  <c r="U65" i="2"/>
  <c r="U57" i="2"/>
  <c r="U53" i="2"/>
  <c r="U51" i="2"/>
  <c r="U48" i="2"/>
  <c r="U46" i="2"/>
  <c r="U43" i="2"/>
  <c r="U36" i="2"/>
  <c r="U29" i="2"/>
  <c r="U28" i="2"/>
  <c r="U27" i="2"/>
  <c r="U20" i="2"/>
  <c r="U17" i="2"/>
  <c r="U16" i="2"/>
  <c r="U10" i="2"/>
  <c r="U9" i="2"/>
  <c r="U192" i="2"/>
  <c r="U190" i="2"/>
  <c r="U189" i="2"/>
  <c r="U179" i="2"/>
  <c r="U172" i="2"/>
  <c r="U165" i="2"/>
  <c r="U162" i="2"/>
  <c r="U155" i="2"/>
  <c r="U154" i="2"/>
  <c r="U149" i="2"/>
  <c r="U148" i="2"/>
  <c r="U144" i="2"/>
  <c r="U142" i="2"/>
  <c r="U141" i="2"/>
  <c r="U139" i="2"/>
  <c r="U138" i="2"/>
  <c r="U136" i="2"/>
  <c r="U133" i="2"/>
  <c r="U131" i="2"/>
  <c r="U130" i="2"/>
  <c r="U121" i="2"/>
  <c r="U120" i="2"/>
  <c r="U119" i="2"/>
  <c r="U111" i="2"/>
  <c r="U109" i="2"/>
  <c r="U108" i="2"/>
  <c r="U104" i="2"/>
  <c r="U100" i="2"/>
  <c r="U97" i="2"/>
  <c r="U86" i="2"/>
  <c r="U85" i="2"/>
  <c r="U84" i="2"/>
  <c r="U83" i="2"/>
  <c r="U80" i="2"/>
  <c r="U79" i="2"/>
  <c r="U72" i="2"/>
  <c r="U71" i="2"/>
  <c r="U64" i="2"/>
  <c r="U63" i="2"/>
  <c r="U59" i="2"/>
  <c r="U55" i="2"/>
  <c r="U54" i="2"/>
  <c r="U44" i="2"/>
  <c r="U42" i="2"/>
  <c r="U41" i="2"/>
  <c r="U39" i="2"/>
  <c r="U37" i="2"/>
  <c r="U35" i="2"/>
  <c r="U34" i="2"/>
  <c r="U33" i="2"/>
  <c r="U31" i="2"/>
  <c r="U26" i="2"/>
  <c r="U23" i="2"/>
  <c r="U14" i="2"/>
  <c r="U12" i="2"/>
  <c r="U11" i="2"/>
  <c r="U7" i="2"/>
  <c r="U5" i="2"/>
  <c r="U4" i="2"/>
  <c r="U195" i="2"/>
  <c r="U193" i="2"/>
  <c r="U186" i="2"/>
  <c r="U185" i="2"/>
  <c r="U184" i="2"/>
  <c r="U183" i="2"/>
  <c r="U181" i="2"/>
  <c r="U180" i="2"/>
  <c r="U177" i="2"/>
  <c r="U176" i="2"/>
  <c r="U175" i="2"/>
  <c r="U170" i="2"/>
  <c r="U169" i="2"/>
  <c r="U168" i="2"/>
  <c r="U166" i="2"/>
  <c r="U158" i="2"/>
  <c r="U157" i="2"/>
  <c r="U153" i="2"/>
  <c r="U150" i="2"/>
  <c r="U146" i="2"/>
  <c r="U140" i="2"/>
  <c r="U137" i="2"/>
  <c r="U129" i="2"/>
  <c r="U128" i="2"/>
  <c r="U127" i="2"/>
  <c r="U126" i="2"/>
  <c r="U125" i="2"/>
  <c r="U123" i="2"/>
  <c r="U115" i="2"/>
  <c r="U112" i="2"/>
  <c r="U110" i="2"/>
  <c r="U102" i="2"/>
  <c r="U99" i="2"/>
  <c r="U89" i="2"/>
  <c r="U88" i="2"/>
  <c r="U87" i="2"/>
  <c r="U81" i="2"/>
  <c r="U78" i="2"/>
  <c r="U77" i="2"/>
  <c r="U76" i="2"/>
  <c r="U70" i="2"/>
  <c r="U66" i="2"/>
  <c r="U60" i="2"/>
  <c r="U58" i="2"/>
  <c r="U56" i="2"/>
  <c r="U49" i="2"/>
  <c r="U45" i="2"/>
  <c r="U40" i="2"/>
  <c r="U32" i="2"/>
  <c r="U30" i="2"/>
  <c r="U25" i="2"/>
  <c r="U24" i="2"/>
  <c r="U21" i="2"/>
  <c r="U18" i="2"/>
  <c r="U13" i="2"/>
  <c r="U3" i="2"/>
  <c r="BF36" i="23" l="1"/>
  <c r="BF38" i="23"/>
  <c r="BF35" i="23"/>
  <c r="BF29" i="23"/>
  <c r="BF37" i="23"/>
  <c r="BF34" i="23"/>
  <c r="AU37" i="23"/>
  <c r="BF46" i="23"/>
  <c r="BE34" i="23"/>
  <c r="BE33" i="23"/>
  <c r="BE32" i="23"/>
  <c r="BE31" i="23"/>
  <c r="BE30" i="23"/>
  <c r="BE29" i="23"/>
  <c r="BE28" i="23"/>
  <c r="BE27" i="23"/>
  <c r="BB34" i="23"/>
  <c r="BB33" i="23"/>
  <c r="BB32" i="23"/>
  <c r="BB31" i="23"/>
  <c r="BB30" i="23"/>
  <c r="BB29" i="23"/>
  <c r="BB28" i="23"/>
  <c r="BB27" i="23"/>
  <c r="BA34" i="23"/>
  <c r="BD34" i="23" s="1"/>
  <c r="BA33" i="23"/>
  <c r="BD33" i="23" s="1"/>
  <c r="BA32" i="23"/>
  <c r="BD32" i="23" s="1"/>
  <c r="BA31" i="23"/>
  <c r="BD31" i="23" s="1"/>
  <c r="BA30" i="23"/>
  <c r="BA29" i="23"/>
  <c r="BA28" i="23"/>
  <c r="BD28" i="23" s="1"/>
  <c r="BA27" i="23"/>
  <c r="BD27" i="23" s="1"/>
  <c r="AU35" i="23" l="1"/>
  <c r="AU36" i="23" s="1"/>
  <c r="BG32" i="23"/>
  <c r="BC29" i="23"/>
  <c r="BG29" i="23" s="1"/>
  <c r="BD29" i="23"/>
  <c r="BI32" i="23"/>
  <c r="BH32" i="23" s="1"/>
  <c r="BC30" i="23"/>
  <c r="BD30" i="23"/>
  <c r="BG33" i="23"/>
  <c r="BI29" i="23"/>
  <c r="BH29" i="23" s="1"/>
  <c r="BI30" i="23"/>
  <c r="BH30" i="23" s="1"/>
  <c r="BC31" i="23"/>
  <c r="BG31" i="23" s="1"/>
  <c r="BI33" i="23"/>
  <c r="BH33" i="23" s="1"/>
  <c r="BC28" i="23"/>
  <c r="BG28" i="23" s="1"/>
  <c r="BC32" i="23"/>
  <c r="BG34" i="23"/>
  <c r="BC27" i="23"/>
  <c r="BG27" i="23" s="1"/>
  <c r="BC33" i="23"/>
  <c r="BC34" i="23"/>
  <c r="BI27" i="23"/>
  <c r="BH27" i="23" s="1"/>
  <c r="BI31" i="23"/>
  <c r="BH31" i="23" s="1"/>
  <c r="BI28" i="23"/>
  <c r="BH28" i="23" s="1"/>
  <c r="BG30" i="23"/>
  <c r="BI34" i="23"/>
  <c r="BH34" i="23" s="1"/>
  <c r="D196" i="16" l="1"/>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110" i="16"/>
  <c r="D109" i="16"/>
  <c r="D108" i="16"/>
  <c r="D107" i="16"/>
  <c r="D106" i="16"/>
  <c r="D105" i="16"/>
  <c r="D104" i="16"/>
  <c r="D103"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5" i="16"/>
  <c r="D52" i="16"/>
  <c r="D44" i="16"/>
  <c r="D37" i="16"/>
  <c r="D33" i="16"/>
  <c r="D29" i="16"/>
  <c r="D24" i="16"/>
  <c r="D20" i="16"/>
  <c r="D16" i="16"/>
  <c r="D13" i="16"/>
  <c r="D8" i="16"/>
  <c r="D4" i="16"/>
  <c r="D58" i="16"/>
  <c r="D57" i="16"/>
  <c r="D56" i="16"/>
  <c r="D54" i="16"/>
  <c r="D53" i="16"/>
  <c r="D51" i="16"/>
  <c r="D50" i="16"/>
  <c r="D49" i="16"/>
  <c r="D48" i="16"/>
  <c r="D47" i="16"/>
  <c r="D46" i="16"/>
  <c r="D45" i="16"/>
  <c r="D43" i="16"/>
  <c r="D42" i="16"/>
  <c r="D41" i="16"/>
  <c r="D40" i="16"/>
  <c r="D39" i="16"/>
  <c r="D38" i="16"/>
  <c r="D36" i="16"/>
  <c r="D35" i="16"/>
  <c r="D34" i="16"/>
  <c r="D32" i="16"/>
  <c r="D31" i="16"/>
  <c r="D30" i="16"/>
  <c r="D28" i="16"/>
  <c r="D27" i="16"/>
  <c r="D26" i="16"/>
  <c r="D25" i="16"/>
  <c r="D23" i="16"/>
  <c r="D22" i="16"/>
  <c r="D21" i="16"/>
  <c r="D19" i="16"/>
  <c r="D18" i="16"/>
  <c r="D17" i="16"/>
  <c r="D15" i="16"/>
  <c r="D14" i="16"/>
  <c r="D12" i="16"/>
  <c r="D11" i="16"/>
  <c r="D10" i="16"/>
  <c r="D9" i="16"/>
  <c r="D7" i="16"/>
  <c r="D6" i="16"/>
  <c r="D5" i="16"/>
  <c r="D31" i="3" l="1"/>
  <c r="O14" i="2"/>
  <c r="O30" i="2"/>
  <c r="O29" i="2"/>
  <c r="O28" i="2"/>
  <c r="O27" i="2"/>
  <c r="O26" i="2"/>
  <c r="O25" i="2"/>
  <c r="O24" i="2"/>
  <c r="O23" i="2"/>
  <c r="O22" i="2"/>
  <c r="O21" i="2"/>
  <c r="O20" i="2"/>
  <c r="O19" i="2"/>
  <c r="O18" i="2"/>
  <c r="O17" i="2"/>
  <c r="O16" i="2"/>
  <c r="O15" i="2"/>
  <c r="O13" i="2"/>
  <c r="O12" i="2"/>
  <c r="O11" i="2"/>
  <c r="O10" i="2"/>
  <c r="O9" i="2"/>
  <c r="O8" i="2"/>
  <c r="O7" i="2"/>
  <c r="O6" i="2"/>
  <c r="O5" i="2"/>
  <c r="O4" i="2"/>
  <c r="O3" i="2"/>
  <c r="D25" i="3" l="1"/>
  <c r="D13" i="3"/>
  <c r="D19" i="3"/>
  <c r="D15" i="3"/>
  <c r="D26" i="3"/>
  <c r="D24" i="3"/>
  <c r="D29" i="3"/>
  <c r="D18" i="3"/>
  <c r="D21" i="3"/>
  <c r="D14" i="3"/>
  <c r="D16" i="3"/>
  <c r="D17" i="3"/>
  <c r="D28" i="3"/>
  <c r="D20" i="3"/>
  <c r="D30" i="3"/>
  <c r="D22" i="3"/>
  <c r="D23" i="3"/>
  <c r="D27" i="3"/>
  <c r="D12" i="3"/>
  <c r="D11" i="3"/>
  <c r="D10" i="3"/>
  <c r="D9" i="3"/>
  <c r="D8" i="3"/>
  <c r="D7" i="3"/>
  <c r="D6" i="3"/>
  <c r="D5" i="3"/>
  <c r="D4" i="3"/>
</calcChain>
</file>

<file path=xl/comments1.xml><?xml version="1.0" encoding="utf-8"?>
<comments xmlns="http://schemas.openxmlformats.org/spreadsheetml/2006/main">
  <authors>
    <author>Rodrigo Olivetti</author>
  </authors>
  <commentList>
    <comment ref="C3" authorId="0" shapeId="0">
      <text>
        <r>
          <rPr>
            <sz val="8"/>
            <color indexed="81"/>
            <rFont val="Tahoma"/>
            <family val="2"/>
          </rPr>
          <t>A SV pode ser:
- impressa em branco para preenchimento à mão; ou
- preenchida no computador e, depois, impressa para assinaturas e dados faltantes (2ª pág.).
A 1ª pág. é preenchida e assinada pelo Solicitante (aluno, prof., func.).
A 2ª pág. é preechida por func. acadêmico/ financeiro/convênios e é assinada pelo Prof. Coordenador da Verba, que, também, anota o Valor Autorizado.
A 2ª pág. é impressa no verso da 1ª.
Os campos da 2ª pág. podem ser preenchidos à mão.</t>
        </r>
      </text>
    </comment>
    <comment ref="C5" authorId="0" shapeId="0">
      <text>
        <r>
          <rPr>
            <sz val="8"/>
            <color indexed="81"/>
            <rFont val="Tahoma"/>
            <family val="2"/>
          </rPr>
          <t>Campo preenchido pelo Solicitante (aluno, funcionário, professor).</t>
        </r>
      </text>
    </comment>
    <comment ref="C9" authorId="0" shapeId="0">
      <text>
        <r>
          <rPr>
            <sz val="8"/>
            <color indexed="81"/>
            <rFont val="Tahoma"/>
            <family val="2"/>
          </rPr>
          <t>Campo preenchido pelo Solicitante (aluno, funcionário, professor).</t>
        </r>
      </text>
    </comment>
    <comment ref="C21" authorId="0" shapeId="0">
      <text>
        <r>
          <rPr>
            <sz val="8"/>
            <color indexed="81"/>
            <rFont val="Tahoma"/>
            <family val="2"/>
          </rPr>
          <t>Campo preenchido pelo Solicitante (aluno, funcionário, professor).
Ao informar a cidade e/ou o país, o Excel poderá procurar o valor da diária (após preencher também o campo "Descrição do Gasto").</t>
        </r>
      </text>
    </comment>
    <comment ref="AB24" authorId="0" shapeId="0">
      <text>
        <r>
          <rPr>
            <b/>
            <sz val="8"/>
            <color indexed="81"/>
            <rFont val="Tahoma"/>
            <family val="2"/>
          </rPr>
          <t xml:space="preserve">Data da Ida:
</t>
        </r>
        <r>
          <rPr>
            <sz val="8"/>
            <color indexed="81"/>
            <rFont val="Tahoma"/>
            <family val="2"/>
          </rPr>
          <t>Não é o dia do início do evento.
É o dia da viagem de ida à cidade do evento.</t>
        </r>
      </text>
    </comment>
    <comment ref="AO24" authorId="0" shapeId="0">
      <text>
        <r>
          <rPr>
            <b/>
            <sz val="8"/>
            <color indexed="81"/>
            <rFont val="Tahoma"/>
            <family val="2"/>
          </rPr>
          <t>Data da Volta:</t>
        </r>
        <r>
          <rPr>
            <sz val="8"/>
            <color indexed="81"/>
            <rFont val="Tahoma"/>
            <family val="2"/>
          </rPr>
          <t xml:space="preserve">
Se necessário e autorizado pela Unidade, pode ser o dia seguinte ao último dia de participação no evento.
Se, no retorno, não houver pernoite, paga-se meia-diária exceto para auxílio diário, pois não existe meio auxílio diário.</t>
        </r>
      </text>
    </comment>
    <comment ref="C26" authorId="0" shapeId="0">
      <text>
        <r>
          <rPr>
            <b/>
            <sz val="8"/>
            <color indexed="81"/>
            <rFont val="Tahoma"/>
            <family val="2"/>
          </rPr>
          <t>Descrição do Gasto:</t>
        </r>
        <r>
          <rPr>
            <sz val="8"/>
            <color indexed="81"/>
            <rFont val="Tahoma"/>
            <family val="2"/>
          </rPr>
          <t xml:space="preserve">
Não separar os gastos em hospedagem, alimentação e locomoção urbana. Para isso, usar as opções de diárias da lista suspensa (clicar nas células do quadro),  pois as diárias já cobrem estes 3 tipos de gastos.
Locomoção urbana é o transporte nas cidades de origem e destino e NÃO de uma para outra.
As passagens rodoviárias para ir/voltar à cidade do evento NÃO são locomoção urbana e devem ser discriminadas separadamente na solicitação do auxílio, pois não são cobertas pelas diárias.
Adicional de deslocamento é um valor destinado ao transporte para ir e voltar dos aeroportos/rodoviárias, na ida e na volta, e é pago uma vez por cidade de destino. Assim, se o evento ocorre em mais de uma cidade e o aluno/prof. irá a todas elas, então, multiplica-se o seu valor, R$ 95,00, pela quantidade de cidades do evento (cidades destino).
Meia-diária é exatamente 50% do valor da diária e é devida quando não há pernoite no deslocamento.
O Proap só pode cobrir os gastos com hospedagem, alimentação e locomoção urbana até, no máximo, o valor total de diárias mais o adicional de deslocamento.
Para auxílio diário, não se pode acrescentar o adicional de deslocamento.
Pode-se acrescentar 1 dia antes do evento para a ida e 1 dia após o evento para a volta. Na volta, se não houver pernoite, paga-se meia-diária.</t>
        </r>
      </text>
    </comment>
    <comment ref="AS26" authorId="0" shapeId="0">
      <text>
        <r>
          <rPr>
            <sz val="8"/>
            <color indexed="81"/>
            <rFont val="Tahoma"/>
            <family val="2"/>
          </rPr>
          <t>Todos os Campos deste Quadro (desc., qtde., v.est., v.total) são preenchidos pelo Solicitante (aluno, funcionário, professor).</t>
        </r>
      </text>
    </comment>
    <comment ref="BG26" authorId="0" shapeId="0">
      <text>
        <r>
          <rPr>
            <sz val="8"/>
            <color indexed="81"/>
            <rFont val="Tahoma"/>
            <family val="2"/>
          </rPr>
          <t>Diária Nacional p/ a cidade informada.
Não imprimir esta parte.</t>
        </r>
      </text>
    </comment>
    <comment ref="BH26" authorId="0" shapeId="0">
      <text>
        <r>
          <rPr>
            <sz val="8"/>
            <color indexed="81"/>
            <rFont val="Tahoma"/>
            <family val="2"/>
          </rPr>
          <t>Diária Internacional convertida em Reais conforme a cotação informada.
Não imprimir esta parte.</t>
        </r>
      </text>
    </comment>
    <comment ref="BI26" authorId="0" shapeId="0">
      <text>
        <r>
          <rPr>
            <sz val="8"/>
            <color indexed="81"/>
            <rFont val="Tahoma"/>
            <family val="2"/>
          </rPr>
          <t>Diária Internacional p/ o país informado.
Não imprimir esta parte.</t>
        </r>
      </text>
    </comment>
    <comment ref="C27" authorId="0" shapeId="0">
      <text>
        <r>
          <rPr>
            <sz val="8"/>
            <color indexed="81"/>
            <rFont val="Tahoma"/>
            <family val="2"/>
          </rPr>
          <t>P/ despesas com hospedagem, alimentação e locomoção urbana, usar as opções da lista.
As listas estão em todas as linhas deste quadro.
P/ outras despesas, digitar diretamente.
P/ deixar em branco, apertar "Delete".
Ao escolher "Aux. Diário", NÃO acrescentar mais nenhum outro gasto, seja da lista, seja diretamente.
Ao escolher "Aux. Estudante eq. Aux. Diário", pode acrescentar outros tipos de despesas EXCETO qualquer outro item da lista.</t>
        </r>
      </text>
    </comment>
    <comment ref="AG35" authorId="0" shapeId="0">
      <text>
        <r>
          <rPr>
            <sz val="8"/>
            <color indexed="81"/>
            <rFont val="Tahoma"/>
            <family val="2"/>
          </rPr>
          <t>O valor indicado aqui é o valor máximo a ser custeado pelo Proap especificamente para alimentação, hospedagem e locomoção urbana, pois está de acordo com as tabelas de diárias federais.
Com relação ao auxílio estudante, conforme o art. 11 da Port. 156/14, pode-se usar tanto a tabela de diárias como a tabela do auxílio diário especificamente para essas despesas.
As passagens rodoviárias não são locomoção urbana e estão fora deste limite.</t>
        </r>
      </text>
    </comment>
    <comment ref="AS35" authorId="0" shapeId="0">
      <text>
        <r>
          <rPr>
            <sz val="8"/>
            <color indexed="81"/>
            <rFont val="Tahoma"/>
            <family val="2"/>
          </rPr>
          <t>Escolher entre:
- em branco;
- Reais; ou
- Dólares.</t>
        </r>
      </text>
    </comment>
    <comment ref="AS36" authorId="0" shapeId="0">
      <text>
        <r>
          <rPr>
            <sz val="8"/>
            <color indexed="81"/>
            <rFont val="Tahoma"/>
            <family val="2"/>
          </rPr>
          <t>Escolher entre:
- em branco;
- Reais; ou
- Dólares.</t>
        </r>
      </text>
    </comment>
    <comment ref="AS37" authorId="0" shapeId="0">
      <text>
        <r>
          <rPr>
            <sz val="8"/>
            <color indexed="81"/>
            <rFont val="Tahoma"/>
            <family val="2"/>
          </rPr>
          <t>Escolher entre:
- em branco;
- Reais; ou
- Dólares.</t>
        </r>
      </text>
    </comment>
    <comment ref="C46" authorId="0" shapeId="0">
      <text>
        <r>
          <rPr>
            <sz val="8"/>
            <color indexed="81"/>
            <rFont val="Tahoma"/>
            <family val="2"/>
          </rPr>
          <t>Campo preenchido pelo Solicitante (aluno, funcionário, professor).</t>
        </r>
      </text>
    </comment>
    <comment ref="AE46" authorId="0" shapeId="0">
      <text>
        <r>
          <rPr>
            <sz val="8"/>
            <color indexed="81"/>
            <rFont val="Tahoma"/>
            <family val="2"/>
          </rPr>
          <t>Campo preenchido pelo Solicitante (aluno, funcionário, professor) após impressão.</t>
        </r>
      </text>
    </comment>
    <comment ref="C55" authorId="0" shapeId="0">
      <text>
        <r>
          <rPr>
            <sz val="8"/>
            <color indexed="81"/>
            <rFont val="Tahoma"/>
            <family val="2"/>
          </rPr>
          <t>Campo preenchido por funcionário acadêmico, financeiro ou de convênios.
Caso o Solicitante (aluno, prof., func.) saiba como preencher este campo, já pode fazê-lo antes de imprimir o documento.</t>
        </r>
      </text>
    </comment>
    <comment ref="C65" authorId="0" shapeId="0">
      <text>
        <r>
          <rPr>
            <sz val="8"/>
            <color indexed="81"/>
            <rFont val="Tahoma"/>
            <family val="2"/>
          </rPr>
          <t>Campo preenchido por funcionário acadêmico, financeiro ou de convênios.
Caso o Solicitante (aluno, prof., func.) saiba como preencher este campo, já pode fazê-lo antes de imprimir o documento.</t>
        </r>
      </text>
    </comment>
    <comment ref="C79" authorId="0" shapeId="0">
      <text>
        <r>
          <rPr>
            <sz val="8"/>
            <color indexed="81"/>
            <rFont val="Tahoma"/>
            <family val="2"/>
          </rPr>
          <t>Campo preenchido por funcionário acadêmico, financeiro ou de convênios.</t>
        </r>
      </text>
    </comment>
    <comment ref="AE79" authorId="0" shapeId="0">
      <text>
        <r>
          <rPr>
            <sz val="8"/>
            <color indexed="81"/>
            <rFont val="Tahoma"/>
            <family val="2"/>
          </rPr>
          <t>Campo preenchido pelo Prof. Coordenador da Verba ou, a seu critério, por funcionário.</t>
        </r>
      </text>
    </comment>
    <comment ref="C83" authorId="0" shapeId="0">
      <text>
        <r>
          <rPr>
            <sz val="8"/>
            <color indexed="81"/>
            <rFont val="Tahoma"/>
            <family val="2"/>
          </rPr>
          <t>Campo preenchido pelo Prof. Coordenador da Verba e/ou por funcionário acadêmico, financeiro ou de convênios.</t>
        </r>
      </text>
    </comment>
    <comment ref="AE83" authorId="0" shapeId="0">
      <text>
        <r>
          <rPr>
            <sz val="8"/>
            <color indexed="81"/>
            <rFont val="Tahoma"/>
            <family val="2"/>
          </rPr>
          <t>Campo preenchido pelo Autorizador após impressão.</t>
        </r>
      </text>
    </comment>
  </commentList>
</comments>
</file>

<file path=xl/sharedStrings.xml><?xml version="1.0" encoding="utf-8"?>
<sst xmlns="http://schemas.openxmlformats.org/spreadsheetml/2006/main" count="1080" uniqueCount="436">
  <si>
    <t>Auxílio Estudante - Mestrando(a)</t>
  </si>
  <si>
    <t>Auxílio Estudante - Doutorando(a)</t>
  </si>
  <si>
    <t>Auxílio Estudante - Pós-Doutorando(a)</t>
  </si>
  <si>
    <t>Auxílio Diário - Mestrando(a)</t>
  </si>
  <si>
    <t>Auxílio Diário - Doutorando(a)</t>
  </si>
  <si>
    <t>Auxílio Diário - Pós-Doutorando(a)</t>
  </si>
  <si>
    <t>Auxílio Diário - Prof.(a) USP</t>
  </si>
  <si>
    <t>Auxílio Diário - Prof.(a) USP - Sênior (aposentado(a))</t>
  </si>
  <si>
    <t>Compras/Serviços - Pessoa Jurídica</t>
  </si>
  <si>
    <t>Compras/Serviços - Pessoa Física</t>
  </si>
  <si>
    <t>Diárias - Prof.(a) USP</t>
  </si>
  <si>
    <t>Modelagem de Sistemas Complexos</t>
  </si>
  <si>
    <t>Têxtil e Moda</t>
  </si>
  <si>
    <t>Sistemas de Informação</t>
  </si>
  <si>
    <t>Estudos Culturais</t>
  </si>
  <si>
    <t>Mudança Social e Participação Política</t>
  </si>
  <si>
    <t>Sustentabilidade</t>
  </si>
  <si>
    <t>Gestão de Políticas Públicas</t>
  </si>
  <si>
    <t>Turismo</t>
  </si>
  <si>
    <t>Ciências da Atividade Física</t>
  </si>
  <si>
    <t>(selecionar)</t>
  </si>
  <si>
    <t>Informações do Credor - Aluno(a), Professor(a), ou Fornecedor</t>
  </si>
  <si>
    <t>Nome/Razão Social:</t>
  </si>
  <si>
    <t>CPF/CNPJ:</t>
  </si>
  <si>
    <t>Nº USP:</t>
  </si>
  <si>
    <t>Telefones:</t>
  </si>
  <si>
    <t>Passaporte:</t>
  </si>
  <si>
    <t>RG:</t>
  </si>
  <si>
    <t>Data Expedição RG:</t>
  </si>
  <si>
    <t>Agência:</t>
  </si>
  <si>
    <t>Nome:</t>
  </si>
  <si>
    <t>Data da Ida:</t>
  </si>
  <si>
    <t>Data da Volta:</t>
  </si>
  <si>
    <t>Vl. Estimado</t>
  </si>
  <si>
    <t>Vl. Total</t>
  </si>
  <si>
    <t>Qtde.</t>
  </si>
  <si>
    <t>Auxílio Diário</t>
  </si>
  <si>
    <t>Auxílio Diário Nacional</t>
  </si>
  <si>
    <t>Auxílio Diário Internacional</t>
  </si>
  <si>
    <t>Vl. Total Solicitado</t>
  </si>
  <si>
    <t>Observações</t>
  </si>
  <si>
    <t>Verba</t>
  </si>
  <si>
    <t>Proap</t>
  </si>
  <si>
    <t>Pnpd</t>
  </si>
  <si>
    <t>Valor Autorizado pelo(a)
Coordenador(a) do Programa</t>
  </si>
  <si>
    <t>Brasília</t>
  </si>
  <si>
    <t>Manaus</t>
  </si>
  <si>
    <t>Rio de Janeiro</t>
  </si>
  <si>
    <t>Belo Horizonte</t>
  </si>
  <si>
    <t>Fortaleza</t>
  </si>
  <si>
    <t>Porto Alegre</t>
  </si>
  <si>
    <t>Recife</t>
  </si>
  <si>
    <t>Salvador</t>
  </si>
  <si>
    <t>São Paulo</t>
  </si>
  <si>
    <t>Rio Branco</t>
  </si>
  <si>
    <t>Maceió</t>
  </si>
  <si>
    <t>Macapá</t>
  </si>
  <si>
    <t>Vitória</t>
  </si>
  <si>
    <t>Goiânia</t>
  </si>
  <si>
    <t>São Luís</t>
  </si>
  <si>
    <t>Cuiabá</t>
  </si>
  <si>
    <t>Campo Grande</t>
  </si>
  <si>
    <t>Belém</t>
  </si>
  <si>
    <t>João Pessoa</t>
  </si>
  <si>
    <t>Curitiba</t>
  </si>
  <si>
    <t>Teresina</t>
  </si>
  <si>
    <t>Natal</t>
  </si>
  <si>
    <t>Porto Velho</t>
  </si>
  <si>
    <t>Boa Vista</t>
  </si>
  <si>
    <t>Florianópolis</t>
  </si>
  <si>
    <t>Aracaju</t>
  </si>
  <si>
    <t>Palmas</t>
  </si>
  <si>
    <t>Diária Inteira</t>
  </si>
  <si>
    <t>Meia Diária</t>
  </si>
  <si>
    <t>Estado:</t>
  </si>
  <si>
    <t>País:</t>
  </si>
  <si>
    <t>Cidade:</t>
  </si>
  <si>
    <t>Interior</t>
  </si>
  <si>
    <t>Adicional de Deslocamento</t>
  </si>
  <si>
    <t>Adic. Desloc.</t>
  </si>
  <si>
    <t>Tabela de Diárias Federais Nacionais conforme o Decreto Federal 5.992/2006</t>
  </si>
  <si>
    <t>TipoSolicitacao</t>
  </si>
  <si>
    <t>PPG</t>
  </si>
  <si>
    <t>Atividades</t>
  </si>
  <si>
    <t>Alineas</t>
  </si>
  <si>
    <t>ListaGasto / TabelaIndice</t>
  </si>
  <si>
    <t>1 - Manutenção de equipamento</t>
  </si>
  <si>
    <t>2 - Serviços e taxas relacionados à importação</t>
  </si>
  <si>
    <t>3 - Produção, revisão, tradução, editoração, confecção e publicação de conteúdos científico-acadêmicos e de divulgação das atividades desenvolvidas no âmbito dos PPGs (Produção Cientifica)</t>
  </si>
  <si>
    <t>4 - Manutenção e funcionamento de laboratório de ensino e pesquisa</t>
  </si>
  <si>
    <t>5 - Participação de Convidados Externos em atividades cientifico-acadêmicos no pais e no exterior</t>
  </si>
  <si>
    <t>6 - Participação de professores, pesquisadores e alunos em atividades e eventos científico-acadêmicos no país e no exterior</t>
  </si>
  <si>
    <t>7 - Participação de professores, pesquisadores e alunos em atividades de intercâmbio e parcerias entre PPGs e instituições formalmente associados</t>
  </si>
  <si>
    <t>8 - Participação de alunos em cursos ou disciplinas em outro PPG, desde que estejam relacionados às suas dissertações e teses</t>
  </si>
  <si>
    <t>9 - Aquisição e manutenção de tecnologias em informática e da informação caracterizadas como custeio, conforme disposto no artigo 6º</t>
  </si>
  <si>
    <t>10 - Apoio à realização de eventos científico-acadêmicos no país (programados pela Instituição)</t>
  </si>
  <si>
    <t>11 - Participação em cursos e treinamentos em técnicas de laboratório e utilização de equipamentos</t>
  </si>
  <si>
    <t>1.1 - Peças de reposição e acessórios</t>
  </si>
  <si>
    <t>1.2 - Conservação e manutenção de bens móveis e equipamentos</t>
  </si>
  <si>
    <t>2.1 - Taxas e serviços relacionados ao câmbio</t>
  </si>
  <si>
    <t>3.1 - Revisão, tradução de artigo científico</t>
  </si>
  <si>
    <t>3.2 - Publicação de artigo científico</t>
  </si>
  <si>
    <t>3.3 - Editoração de conteúdos científico-acadêmicos</t>
  </si>
  <si>
    <t>4.1 - Exames laboratoriais</t>
  </si>
  <si>
    <t>4.2 - Alimentos para animais</t>
  </si>
  <si>
    <t>4.3 - Animais para abate, experimento e sêmen</t>
  </si>
  <si>
    <t>4.4 - Material de escritório</t>
  </si>
  <si>
    <t>4.5 - Material de laboratório</t>
  </si>
  <si>
    <t>4.6 - Material médico, hospitalar</t>
  </si>
  <si>
    <t>4.7 - Material odontológico</t>
  </si>
  <si>
    <t>4.8 - Medicamentos, material farmacológico</t>
  </si>
  <si>
    <t>4.9 - Gases e outros materiais engarrafados</t>
  </si>
  <si>
    <t>4.10 - Material Químico</t>
  </si>
  <si>
    <t>4.11 - Medicamento e material de uso veterinário</t>
  </si>
  <si>
    <t>4.12 - Material educativo e cultural</t>
  </si>
  <si>
    <t>4.13 - Material esportivo</t>
  </si>
  <si>
    <t>4.14 - Outros materiais de consumo</t>
  </si>
  <si>
    <t>4.15 - Utensílios usados em análises laboratoriais</t>
  </si>
  <si>
    <t>5.1 - Passagem aérea internacional</t>
  </si>
  <si>
    <t>5.2 - Passagem aérea nacional</t>
  </si>
  <si>
    <t>5.3 - Locação de meios de transporte</t>
  </si>
  <si>
    <t>5.4 - Ajuda de custo a colaborador eventual - visitante nacional</t>
  </si>
  <si>
    <t>5.5 - Ajuda de custo a colaborador eventual - visitante internacional</t>
  </si>
  <si>
    <t>6.1 - Passagem aérea internacional</t>
  </si>
  <si>
    <t>6.2 - Passagem aérea nacional</t>
  </si>
  <si>
    <t>6.3 - Inscrição em evento</t>
  </si>
  <si>
    <t>6.4 - Auxílio financeiro a estudante</t>
  </si>
  <si>
    <t>6.5 - Auxílio financeiro a pesquisador</t>
  </si>
  <si>
    <t>6.6 - Diária internacional</t>
  </si>
  <si>
    <t>6.7 - Diária nacional</t>
  </si>
  <si>
    <t>6.8 - Auxílio financeiro a estudante - CONTRAPARTIDA</t>
  </si>
  <si>
    <t>6.9 - Auxílio Diário a Estudante</t>
  </si>
  <si>
    <t>6.10 - Auxílio Diário a Pesquisador</t>
  </si>
  <si>
    <t>6.11 - Auxílio Diário Internacional a Docente</t>
  </si>
  <si>
    <t>6.12 - Auxílio Diário Nacional a Docente</t>
  </si>
  <si>
    <t>7.1 - Passagem aérea internacional</t>
  </si>
  <si>
    <t>7.2 - Passagem aérea nacional</t>
  </si>
  <si>
    <t>7.3 - Inscrição em evento</t>
  </si>
  <si>
    <t>7.4 - Auxílio financeiro a estudante</t>
  </si>
  <si>
    <t>7.5 - Auxílio financeiro a pesquisador</t>
  </si>
  <si>
    <t>7.6 - Diária internacional</t>
  </si>
  <si>
    <t>7.7 - Diária nacional</t>
  </si>
  <si>
    <t>7.8 - Auxílio Diário a Estudante</t>
  </si>
  <si>
    <t>7.9 - Auxílio Diário Internacional a Docente</t>
  </si>
  <si>
    <t>8.1 - Auxílio financeiro a estudante</t>
  </si>
  <si>
    <t>8.2 - Auxílio Diário a Estudante</t>
  </si>
  <si>
    <t>9.1 - Material de processamento de dados</t>
  </si>
  <si>
    <t>9.2 - Manutenção de software</t>
  </si>
  <si>
    <t>9.3 - Manutenção e conservação de equipamentos de processamento de dados</t>
  </si>
  <si>
    <t>10.1 - Hospedagem para eventos programados pela instituição</t>
  </si>
  <si>
    <t>10.2 - Locação de equipamentos diversos</t>
  </si>
  <si>
    <t>10.3 - Serviços gráficos</t>
  </si>
  <si>
    <t>10.4 - Outros serviços pessoa jurídica</t>
  </si>
  <si>
    <t>11.1 - Passagem aérea internacional</t>
  </si>
  <si>
    <t>11.2 - Auxílio financeiro a estudante</t>
  </si>
  <si>
    <t>11.3 - Passagem Aérea Nacional</t>
  </si>
  <si>
    <t>Ajuda Custo - Prof.(a) Visitante Brasileiro</t>
  </si>
  <si>
    <t>Ajuda Custo - Prof.(a) Visitante Estrangeiro</t>
  </si>
  <si>
    <t>Auxílio Diário - Prof.(a) Visitante Brasileiro</t>
  </si>
  <si>
    <t>Auxílio Diário - Prof.(a) Visitante Estrangeiro</t>
  </si>
  <si>
    <t>Afeganistão</t>
  </si>
  <si>
    <t>Benin</t>
  </si>
  <si>
    <t>Comores</t>
  </si>
  <si>
    <t>Equador</t>
  </si>
  <si>
    <t>Guiana</t>
  </si>
  <si>
    <t>Indonésia</t>
  </si>
  <si>
    <t>Malásia</t>
  </si>
  <si>
    <t>Myanmar</t>
  </si>
  <si>
    <t>Nicarágua</t>
  </si>
  <si>
    <t>Samoa</t>
  </si>
  <si>
    <t>Timor Leste</t>
  </si>
  <si>
    <t>Turcomenistão</t>
  </si>
  <si>
    <t>Diária Inteira
US$</t>
  </si>
  <si>
    <t>Adicional de Deslocamento
R$</t>
  </si>
  <si>
    <t>Auxílio Diário
US$</t>
  </si>
  <si>
    <t>Meia Diária
US$</t>
  </si>
  <si>
    <t>Diária Inteira
R$</t>
  </si>
  <si>
    <t>Meia Diária
R$</t>
  </si>
  <si>
    <t>Auxílio Diário
R$</t>
  </si>
  <si>
    <t>Tabela de Diárias Federais Internacionais conforme o Decreto Federal 6.576/2008</t>
  </si>
  <si>
    <t>Grupo</t>
  </si>
  <si>
    <t>A</t>
  </si>
  <si>
    <t>África do Sul</t>
  </si>
  <si>
    <t>Argentina</t>
  </si>
  <si>
    <t>Camarões</t>
  </si>
  <si>
    <t>Chipre</t>
  </si>
  <si>
    <t>Estônia</t>
  </si>
  <si>
    <t>Macedônia</t>
  </si>
  <si>
    <t>Micronésia</t>
  </si>
  <si>
    <t>Nigéria</t>
  </si>
  <si>
    <t>Guiné</t>
  </si>
  <si>
    <t>República Dominicana</t>
  </si>
  <si>
    <t>Romênia</t>
  </si>
  <si>
    <t>Senegal</t>
  </si>
  <si>
    <t>Uzbequistão</t>
  </si>
  <si>
    <t>B</t>
  </si>
  <si>
    <t>Albânia</t>
  </si>
  <si>
    <t>Andorra</t>
  </si>
  <si>
    <t>Argélia</t>
  </si>
  <si>
    <t>Austrália</t>
  </si>
  <si>
    <t>Belize</t>
  </si>
  <si>
    <t>Burundi</t>
  </si>
  <si>
    <t>Cabo Verde</t>
  </si>
  <si>
    <t>Camboja</t>
  </si>
  <si>
    <t>Catar</t>
  </si>
  <si>
    <t>Chade</t>
  </si>
  <si>
    <t>China</t>
  </si>
  <si>
    <t>Colômbia</t>
  </si>
  <si>
    <t>Dominica</t>
  </si>
  <si>
    <t>Egito</t>
  </si>
  <si>
    <t>Eritréia</t>
  </si>
  <si>
    <t>Etiópia</t>
  </si>
  <si>
    <t>Gana</t>
  </si>
  <si>
    <t>Geórgia</t>
  </si>
  <si>
    <t>Haiti</t>
  </si>
  <si>
    <t>Hungria</t>
  </si>
  <si>
    <t>Iêmen</t>
  </si>
  <si>
    <t>Índia</t>
  </si>
  <si>
    <t>Kiribati</t>
  </si>
  <si>
    <t>Lesoto</t>
  </si>
  <si>
    <t>Líbia</t>
  </si>
  <si>
    <t>Madagascar</t>
  </si>
  <si>
    <t>Malauí</t>
  </si>
  <si>
    <t>Moçambique</t>
  </si>
  <si>
    <t>Moldávia</t>
  </si>
  <si>
    <t>Níger</t>
  </si>
  <si>
    <t>Nova Zelândia</t>
  </si>
  <si>
    <t>Palau</t>
  </si>
  <si>
    <t>Paquistão</t>
  </si>
  <si>
    <t>Peru</t>
  </si>
  <si>
    <t>Polônia</t>
  </si>
  <si>
    <t>Quênia</t>
  </si>
  <si>
    <t>República Eslovaca</t>
  </si>
  <si>
    <t>Ruanda</t>
  </si>
  <si>
    <t>São Tomé e Príncipe</t>
  </si>
  <si>
    <t>Sudão</t>
  </si>
  <si>
    <t>Tanzânia</t>
  </si>
  <si>
    <t>Uruguai</t>
  </si>
  <si>
    <t>Bósnia-Herzegóvina</t>
  </si>
  <si>
    <t>Guiné-Equatorial</t>
  </si>
  <si>
    <t>Antígua e Barbuda</t>
  </si>
  <si>
    <t>Azerbaidjão</t>
  </si>
  <si>
    <t>Brunei Darussalam</t>
  </si>
  <si>
    <t>Cingapura</t>
  </si>
  <si>
    <t>Djibuti</t>
  </si>
  <si>
    <t>Guatemala</t>
  </si>
  <si>
    <t>Libéria</t>
  </si>
  <si>
    <t>Mauritânia</t>
  </si>
  <si>
    <t>São Vicente e Granadinas</t>
  </si>
  <si>
    <t>C</t>
  </si>
  <si>
    <t>Arábia Saudita</t>
  </si>
  <si>
    <t>Bahamas</t>
  </si>
  <si>
    <t>Bareine</t>
  </si>
  <si>
    <t>Botsuana</t>
  </si>
  <si>
    <t>Bulgária</t>
  </si>
  <si>
    <t>Canadá</t>
  </si>
  <si>
    <t>Congo</t>
  </si>
  <si>
    <t>Costa do Marfim</t>
  </si>
  <si>
    <t>Cuba</t>
  </si>
  <si>
    <t>Emirados Árabes</t>
  </si>
  <si>
    <t>Fiji</t>
  </si>
  <si>
    <t>Gabão</t>
  </si>
  <si>
    <t>Jamaica</t>
  </si>
  <si>
    <t>Jordânia</t>
  </si>
  <si>
    <t>Letônia</t>
  </si>
  <si>
    <t>Lituânia</t>
  </si>
  <si>
    <t>Mali</t>
  </si>
  <si>
    <t>Malta</t>
  </si>
  <si>
    <t>Maurício</t>
  </si>
  <si>
    <t>México</t>
  </si>
  <si>
    <t>República Tcheca</t>
  </si>
  <si>
    <t>Rússia</t>
  </si>
  <si>
    <t>Santa Lúcia</t>
  </si>
  <si>
    <t>São Cristovão e Névis</t>
  </si>
  <si>
    <t>Taiwan</t>
  </si>
  <si>
    <t>Ucrânia</t>
  </si>
  <si>
    <t>Uganda</t>
  </si>
  <si>
    <t>Alemanha</t>
  </si>
  <si>
    <t>Bélgica</t>
  </si>
  <si>
    <t>Croácia</t>
  </si>
  <si>
    <t>Granada</t>
  </si>
  <si>
    <t>Islândia</t>
  </si>
  <si>
    <t>Liechtenstein</t>
  </si>
  <si>
    <t>Montenegro</t>
  </si>
  <si>
    <t>Portugal</t>
  </si>
  <si>
    <t>Seicheles</t>
  </si>
  <si>
    <t>Suíça</t>
  </si>
  <si>
    <t>Angola</t>
  </si>
  <si>
    <t>Cazaquistão</t>
  </si>
  <si>
    <t>Dinamarca</t>
  </si>
  <si>
    <t>Finlândia</t>
  </si>
  <si>
    <t>Grécia</t>
  </si>
  <si>
    <t>Israel</t>
  </si>
  <si>
    <t>Luxemburgo</t>
  </si>
  <si>
    <t>Noruega</t>
  </si>
  <si>
    <t>Reino Unido</t>
  </si>
  <si>
    <t>Sérvia</t>
  </si>
  <si>
    <t>Áustria</t>
  </si>
  <si>
    <t>Coréia do Sul</t>
  </si>
  <si>
    <t>Espanha</t>
  </si>
  <si>
    <t>França</t>
  </si>
  <si>
    <t>Hong Kong</t>
  </si>
  <si>
    <t>Itália</t>
  </si>
  <si>
    <t>Mônaco</t>
  </si>
  <si>
    <t>Omã</t>
  </si>
  <si>
    <t>República Quirguiz</t>
  </si>
  <si>
    <t>Suazilândia</t>
  </si>
  <si>
    <t>Barbados</t>
  </si>
  <si>
    <t>Irlanda</t>
  </si>
  <si>
    <t>Japão</t>
  </si>
  <si>
    <t>Países Baixos</t>
  </si>
  <si>
    <t>Suécia</t>
  </si>
  <si>
    <t>Kuaite</t>
  </si>
  <si>
    <t>D</t>
  </si>
  <si>
    <t>Armênia</t>
  </si>
  <si>
    <t>Bangladesh</t>
  </si>
  <si>
    <t>Belarus</t>
  </si>
  <si>
    <t>Bolívia</t>
  </si>
  <si>
    <t>Burkina-Fasso</t>
  </si>
  <si>
    <t>Butão</t>
  </si>
  <si>
    <t>Chile</t>
  </si>
  <si>
    <t>Costa Rica</t>
  </si>
  <si>
    <t>El Salvador</t>
  </si>
  <si>
    <t>Eslovênia</t>
  </si>
  <si>
    <t>Filipinas</t>
  </si>
  <si>
    <t>Gâmbia</t>
  </si>
  <si>
    <t>Guiné Bissau</t>
  </si>
  <si>
    <t>Honduras</t>
  </si>
  <si>
    <t>Irã</t>
  </si>
  <si>
    <t>Iraque</t>
  </si>
  <si>
    <t>Laos</t>
  </si>
  <si>
    <t>Líbano</t>
  </si>
  <si>
    <t>Maldivas</t>
  </si>
  <si>
    <t>Marrocos</t>
  </si>
  <si>
    <t>Mongólia</t>
  </si>
  <si>
    <t>Namíbia</t>
  </si>
  <si>
    <t>Nauru</t>
  </si>
  <si>
    <t>Nepal</t>
  </si>
  <si>
    <t>Panamá</t>
  </si>
  <si>
    <t>Paraguai</t>
  </si>
  <si>
    <t>República Togolesa</t>
  </si>
  <si>
    <t>Salomão</t>
  </si>
  <si>
    <t>Serra Leoa</t>
  </si>
  <si>
    <t>Síria</t>
  </si>
  <si>
    <t>Somália</t>
  </si>
  <si>
    <t>Suriname</t>
  </si>
  <si>
    <t>Tadjiquistão</t>
  </si>
  <si>
    <t>Tailândia</t>
  </si>
  <si>
    <t>Tonga</t>
  </si>
  <si>
    <t>Tunísia</t>
  </si>
  <si>
    <t>Turquia</t>
  </si>
  <si>
    <t>Tuvalu</t>
  </si>
  <si>
    <t>Vietnã</t>
  </si>
  <si>
    <t>TabelaDiariasNacionais</t>
  </si>
  <si>
    <t>Aux Estudante equiv Diária Inteira Internacional</t>
  </si>
  <si>
    <t>Aux Estudante equiv Meia Diária Internacional</t>
  </si>
  <si>
    <t>Aux Estudante equiv Diária Inteira Nacional</t>
  </si>
  <si>
    <t>Aux Estudante equiv Meia Diária Nacional</t>
  </si>
  <si>
    <t>Aux Estudante equiv Aux Diário Internacional</t>
  </si>
  <si>
    <t>Aux Estudante equiv Aux Diário Nacional</t>
  </si>
  <si>
    <t>Diária Inteira Internacional</t>
  </si>
  <si>
    <t>Diária Inteira Nacional</t>
  </si>
  <si>
    <t>Meia Diária Nacional</t>
  </si>
  <si>
    <t>Meia Diária Internacional</t>
  </si>
  <si>
    <t>Aj Custo equiv Diária Inteira Nacional</t>
  </si>
  <si>
    <t>Aj Custo equiv Meia Diária Nacional</t>
  </si>
  <si>
    <t>NAC - R$</t>
  </si>
  <si>
    <t>INT - US$</t>
  </si>
  <si>
    <t>Descrição do Gasto</t>
  </si>
  <si>
    <t>Programa de Pós-Graduação - PPG</t>
  </si>
  <si>
    <t>Data Nascimento:</t>
  </si>
  <si>
    <t>E-mais:</t>
  </si>
  <si>
    <t>Nome do Orientador(a):</t>
  </si>
  <si>
    <t>Pág. 2/2</t>
  </si>
  <si>
    <t>(vire) Pág. 1/2</t>
  </si>
  <si>
    <t>Zimbábue</t>
  </si>
  <si>
    <t>Sri Lanka</t>
  </si>
  <si>
    <t>República Popular Democrática da Coréia</t>
  </si>
  <si>
    <t>Rep. Centro Africana</t>
  </si>
  <si>
    <t>Venezuela</t>
  </si>
  <si>
    <t>Ilhas Marshall</t>
  </si>
  <si>
    <t>Papua Nova Guiné</t>
  </si>
  <si>
    <t>Zâmbia</t>
  </si>
  <si>
    <t>República Democrática do Congo</t>
  </si>
  <si>
    <t>Trinidad e Tobago</t>
  </si>
  <si>
    <t>San Marino</t>
  </si>
  <si>
    <t>Vanuatu</t>
  </si>
  <si>
    <t>Estados Unidos da América</t>
  </si>
  <si>
    <t>Diárias - Servidor(a) (ativ. 11)</t>
  </si>
  <si>
    <t>Auxílio Diário - Servidor(a) (ativ. 11)</t>
  </si>
  <si>
    <t>Ajuda Custo - Técnico(a) Convidado(a)</t>
  </si>
  <si>
    <t>Auxílio Diário - Técnico(a) Convidado(a)</t>
  </si>
  <si>
    <t>Cidades</t>
  </si>
  <si>
    <t>Período da Participação no Evento:</t>
  </si>
  <si>
    <t>INT - R$</t>
  </si>
  <si>
    <t>Outras despesas</t>
  </si>
  <si>
    <t>8. Assinatura, carimbo ou nome (extenso) e data.</t>
  </si>
  <si>
    <t>Gerontologia</t>
  </si>
  <si>
    <t>Países</t>
  </si>
  <si>
    <t>TabelaDiariasInternacionais</t>
  </si>
  <si>
    <t>Brasil</t>
  </si>
  <si>
    <t>5.6 - Auxílio Diário a Colaborador Eventual (visitante nacional)</t>
  </si>
  <si>
    <t>5.7 - Auxílio Diário a Colaborador Eventual (visitante internacional)</t>
  </si>
  <si>
    <t>R$</t>
  </si>
  <si>
    <t>US$</t>
  </si>
  <si>
    <t>Auxílio Pesquisador - Prof.(a) USP - Sênior (aposentado(a))</t>
  </si>
  <si>
    <t>SOLICITAÇÃO DE VERBA PROAP AUXPE - FAUUSP</t>
  </si>
  <si>
    <t>Arquitetura e Urbanismo</t>
  </si>
  <si>
    <t>Design</t>
  </si>
  <si>
    <r>
      <t>Conta-Corrente:</t>
    </r>
    <r>
      <rPr>
        <vertAlign val="superscript"/>
        <sz val="11"/>
        <color rgb="FFC00000"/>
        <rFont val="Calibri"/>
        <family val="2"/>
        <scheme val="minor"/>
      </rPr>
      <t>1</t>
    </r>
  </si>
  <si>
    <r>
      <t>Banco (nome e nº):</t>
    </r>
    <r>
      <rPr>
        <vertAlign val="superscript"/>
        <sz val="11"/>
        <color rgb="FFC00000"/>
        <rFont val="Calibri"/>
        <family val="2"/>
        <scheme val="minor"/>
      </rPr>
      <t>2</t>
    </r>
  </si>
  <si>
    <t>1. A conta deve ser de titularidade do próprio credor e não pode ser do tipo conta-salário ou poupança.</t>
  </si>
  <si>
    <t>2. Para as contas que não pertencerem ao BB, deve-se inserir um parecer no Empenho Mercúrio esclarecendo e, se for o caso, na Liquidação Mercúrio.</t>
  </si>
  <si>
    <r>
      <t>Cotação Dólar:</t>
    </r>
    <r>
      <rPr>
        <vertAlign val="superscript"/>
        <sz val="11"/>
        <color rgb="FFC00000"/>
        <rFont val="Calibri"/>
        <family val="2"/>
        <scheme val="minor"/>
      </rPr>
      <t>3</t>
    </r>
  </si>
  <si>
    <t>4. Exceto o auxílio diário, que possui tabela própria, o valor máximo a ser custeado pelo convênio para alimentação, hospedagem e locomoção urbana será o equivalente em diárias federais mais o adicional de deslocamento, conf. Decretos 5.992/06 e 6.576/08.</t>
  </si>
  <si>
    <r>
      <t>Alimentação, hospedagem, loc. Urbana</t>
    </r>
    <r>
      <rPr>
        <b/>
        <sz val="11"/>
        <color rgb="FFFF0000"/>
        <rFont val="Calibri"/>
        <family val="2"/>
        <scheme val="minor"/>
      </rPr>
      <t>4</t>
    </r>
  </si>
  <si>
    <t>5. Assinatura, carimbo ou nome (extenso) e data.</t>
  </si>
  <si>
    <t>6. Apurado no Total da Unidade e não do Programa.</t>
  </si>
  <si>
    <t>Diária</t>
  </si>
  <si>
    <t>Material de consumo</t>
  </si>
  <si>
    <t>Serviços de terceiros - Pessoa jurídica</t>
  </si>
  <si>
    <t>3. Cotação na data da solicitação no link: &lt;http://www4.bcb.gov.br/pec/conversao/conversao.asp&gt;. Obs: pode-se indicar os valores em dólares ficando a conversão para a data do empenhamento e/ou da liquidação. Neste caso, deixar o campo em branco.</t>
  </si>
  <si>
    <t>Passagens aereas</t>
  </si>
  <si>
    <t>Serviços de terceiros - Pessoa física</t>
  </si>
  <si>
    <r>
      <t xml:space="preserve">Informações do Evento </t>
    </r>
    <r>
      <rPr>
        <i/>
        <sz val="12"/>
        <color theme="1"/>
        <rFont val="Calibri"/>
        <family val="2"/>
        <scheme val="minor"/>
      </rPr>
      <t>(qdo. for o caso)</t>
    </r>
  </si>
  <si>
    <r>
      <t>Solicitante</t>
    </r>
    <r>
      <rPr>
        <b/>
        <vertAlign val="superscript"/>
        <sz val="12"/>
        <color rgb="FFC00000"/>
        <rFont val="Calibri"/>
        <family val="2"/>
        <scheme val="minor"/>
      </rPr>
      <t>5</t>
    </r>
  </si>
  <si>
    <r>
      <t xml:space="preserve">Atividade Capes </t>
    </r>
    <r>
      <rPr>
        <sz val="12"/>
        <color theme="1"/>
        <rFont val="Calibri"/>
        <family val="2"/>
        <scheme val="minor"/>
      </rPr>
      <t>(art. 7º Port. 156/14)</t>
    </r>
  </si>
  <si>
    <r>
      <t>Saldo Atual da Alínea no Plano de Trabalho
da Unidade Antes desta Despesa</t>
    </r>
    <r>
      <rPr>
        <b/>
        <vertAlign val="superscript"/>
        <sz val="12"/>
        <color rgb="FFC00000"/>
        <rFont val="Calibri"/>
        <family val="2"/>
        <scheme val="minor"/>
      </rPr>
      <t>7</t>
    </r>
  </si>
  <si>
    <r>
      <t>Aprovação do(a) Coordenador(a) do Programa</t>
    </r>
    <r>
      <rPr>
        <b/>
        <vertAlign val="superscript"/>
        <sz val="12"/>
        <color rgb="FFC00000"/>
        <rFont val="Calibri"/>
        <family val="2"/>
        <scheme val="minor"/>
      </rPr>
      <t>8</t>
    </r>
  </si>
  <si>
    <t>2 - Produção, revisão, tradução, editoração, confecção e publicação de conteúdos científico-acadêmicos e de divulgação das atividades desenvolvidas no âmbito dos PPGs (Produção Cientifica)</t>
  </si>
  <si>
    <t>3 - Participação de Convidados Externos em atividades cientifico-acadêmicos no
país e no exterior</t>
  </si>
  <si>
    <t>NÃO PREENCHER - CAMPOS PARA PREENCHIMENTO EXCLUSIVO DO SERVIÇO DE PÓS GRADUAÇÃO DA UNIDADE</t>
  </si>
  <si>
    <t>IMPORTANTE: utilizar somente o valor do "Auxílio Diário Nacional" ou "Auxílio Diário Internacional" para participação de professores, pesquisadores e alunos em atividades científico-acadêmicos no país e no exterior", valor que já inclui alimentação, hospedagem e locomoção urbana</t>
  </si>
  <si>
    <t>Alínea do Plano de Trabalho - Verificar nos respectivos Editais do PPGAU ou PPGDE quais são as alíneas disponíveis para gasto</t>
  </si>
  <si>
    <t>Observação: não preencher este campo agora. Somente após a aprovação pela Comissão do PPGAU ou da CCP-DE, solicitaremos a assinatura e informaremos o valor aprovado</t>
  </si>
  <si>
    <t>4 - Participação de professores, pesquisadores e alunos em atividades e eventos
científico-acadêmicos no país e no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</si>
</sst>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sz val="11"/>
      <color rgb="FF0070C0"/>
      <name val="Calibri"/>
      <family val="2"/>
      <scheme val="minor"/>
    </font>
    <font>
      <vertAlign val="superscript"/>
      <sz val="11"/>
      <color rgb="FFC00000"/>
      <name val="Calibri"/>
      <family val="2"/>
      <scheme val="minor"/>
    </font>
    <font>
      <i/>
      <sz val="8"/>
      <color rgb="FFC00000"/>
      <name val="Calibri"/>
      <family val="2"/>
      <scheme val="minor"/>
    </font>
    <font>
      <b/>
      <sz val="11"/>
      <color rgb="FF0070C0"/>
      <name val="Calibri"/>
      <family val="2"/>
      <scheme val="minor"/>
    </font>
    <font>
      <b/>
      <sz val="18"/>
      <color theme="1"/>
      <name val="Calibri"/>
      <family val="2"/>
      <scheme val="minor"/>
    </font>
    <font>
      <b/>
      <sz val="11"/>
      <color theme="0"/>
      <name val="Calibri"/>
      <family val="2"/>
      <scheme val="minor"/>
    </font>
    <font>
      <sz val="9"/>
      <color theme="1"/>
      <name val="Calibri"/>
      <family val="2"/>
      <scheme val="minor"/>
    </font>
    <font>
      <u/>
      <sz val="11"/>
      <color theme="10"/>
      <name val="Calibri"/>
      <family val="2"/>
      <scheme val="minor"/>
    </font>
    <font>
      <u/>
      <sz val="11"/>
      <color rgb="FF0070C0"/>
      <name val="Calibri"/>
      <family val="2"/>
      <scheme val="minor"/>
    </font>
    <font>
      <sz val="8"/>
      <color indexed="81"/>
      <name val="Tahoma"/>
      <family val="2"/>
    </font>
    <font>
      <b/>
      <sz val="8"/>
      <color indexed="81"/>
      <name val="Tahoma"/>
      <family val="2"/>
    </font>
    <font>
      <b/>
      <sz val="11"/>
      <color rgb="FFFF0000"/>
      <name val="Calibri"/>
      <family val="2"/>
      <scheme val="minor"/>
    </font>
    <font>
      <sz val="10"/>
      <color theme="1"/>
      <name val="Calibri"/>
      <family val="2"/>
      <scheme val="minor"/>
    </font>
    <font>
      <b/>
      <sz val="10"/>
      <color rgb="FF0070C0"/>
      <name val="Calibri"/>
      <family val="2"/>
      <scheme val="minor"/>
    </font>
    <font>
      <i/>
      <sz val="11"/>
      <color theme="1"/>
      <name val="Calibri"/>
      <family val="2"/>
      <scheme val="minor"/>
    </font>
    <font>
      <i/>
      <sz val="10"/>
      <color rgb="FFC00000"/>
      <name val="Calibri"/>
      <family val="2"/>
      <scheme val="minor"/>
    </font>
    <font>
      <sz val="10"/>
      <color rgb="FFC00000"/>
      <name val="Calibri"/>
      <family val="2"/>
      <scheme val="minor"/>
    </font>
    <font>
      <sz val="8"/>
      <color theme="1"/>
      <name val="Calibri"/>
      <family val="2"/>
      <scheme val="minor"/>
    </font>
    <font>
      <b/>
      <sz val="12"/>
      <color theme="1"/>
      <name val="Calibri"/>
      <family val="2"/>
      <scheme val="minor"/>
    </font>
    <font>
      <i/>
      <sz val="12"/>
      <color theme="1"/>
      <name val="Calibri"/>
      <family val="2"/>
      <scheme val="minor"/>
    </font>
    <font>
      <b/>
      <vertAlign val="superscript"/>
      <sz val="12"/>
      <color rgb="FFC00000"/>
      <name val="Calibri"/>
      <family val="2"/>
      <scheme val="minor"/>
    </font>
    <font>
      <sz val="12"/>
      <color theme="1"/>
      <name val="Calibri"/>
      <family val="2"/>
      <scheme val="minor"/>
    </font>
    <font>
      <b/>
      <sz val="14"/>
      <color rgb="FFFF0000"/>
      <name val="Calibri"/>
      <family val="2"/>
      <scheme val="minor"/>
    </font>
    <font>
      <b/>
      <sz val="11"/>
      <color rgb="FFC00000"/>
      <name val="Calibri"/>
      <family val="2"/>
      <scheme val="minor"/>
    </font>
    <font>
      <b/>
      <sz val="12"/>
      <color rgb="FFFF000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70C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theme="1"/>
      </left>
      <right style="thin">
        <color theme="0"/>
      </right>
      <top style="thin">
        <color theme="0"/>
      </top>
      <bottom/>
      <diagonal/>
    </border>
    <border>
      <left style="thin">
        <color theme="1"/>
      </left>
      <right/>
      <top/>
      <bottom style="thin">
        <color theme="0"/>
      </bottom>
      <diagonal/>
    </border>
    <border>
      <left/>
      <right/>
      <top/>
      <bottom style="thin">
        <color theme="0"/>
      </bottom>
      <diagonal/>
    </border>
  </borders>
  <cellStyleXfs count="2">
    <xf numFmtId="0" fontId="0" fillId="0" borderId="0"/>
    <xf numFmtId="0" fontId="9" fillId="0" borderId="0" applyNumberFormat="0" applyFill="0" applyBorder="0" applyAlignment="0" applyProtection="0"/>
  </cellStyleXfs>
  <cellXfs count="161">
    <xf numFmtId="0" fontId="0" fillId="0" borderId="0" xfId="0"/>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vertical="center"/>
    </xf>
    <xf numFmtId="4" fontId="0" fillId="0" borderId="0" xfId="0" applyNumberFormat="1" applyAlignment="1">
      <alignment vertical="center"/>
    </xf>
    <xf numFmtId="20" fontId="0" fillId="0" borderId="0" xfId="0" applyNumberFormat="1" applyAlignment="1">
      <alignment vertical="center"/>
    </xf>
    <xf numFmtId="20" fontId="0" fillId="3" borderId="1" xfId="0" applyNumberFormat="1" applyFill="1" applyBorder="1" applyAlignment="1">
      <alignment vertical="center"/>
    </xf>
    <xf numFmtId="4" fontId="0" fillId="3" borderId="1" xfId="0" applyNumberFormat="1" applyFill="1" applyBorder="1" applyAlignment="1">
      <alignment vertical="center"/>
    </xf>
    <xf numFmtId="20" fontId="0" fillId="4" borderId="1" xfId="0" applyNumberFormat="1" applyFill="1" applyBorder="1" applyAlignment="1">
      <alignment vertical="center"/>
    </xf>
    <xf numFmtId="4" fontId="0" fillId="4" borderId="1" xfId="0" applyNumberFormat="1" applyFill="1" applyBorder="1" applyAlignment="1">
      <alignment vertical="center"/>
    </xf>
    <xf numFmtId="0" fontId="0" fillId="4" borderId="1" xfId="0" applyFill="1" applyBorder="1" applyAlignment="1">
      <alignment vertical="center"/>
    </xf>
    <xf numFmtId="20" fontId="0" fillId="3" borderId="13" xfId="0" applyNumberFormat="1" applyFill="1" applyBorder="1" applyAlignment="1">
      <alignment vertical="center"/>
    </xf>
    <xf numFmtId="4" fontId="0" fillId="3" borderId="13" xfId="0" applyNumberFormat="1" applyFill="1" applyBorder="1" applyAlignment="1">
      <alignment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2" fillId="0" borderId="0" xfId="0" applyFont="1"/>
    <xf numFmtId="0" fontId="7" fillId="5" borderId="28" xfId="0" applyFont="1" applyFill="1" applyBorder="1" applyAlignment="1">
      <alignment horizontal="center" vertical="center" wrapText="1"/>
    </xf>
    <xf numFmtId="49" fontId="0" fillId="3" borderId="13" xfId="0" applyNumberFormat="1" applyFill="1" applyBorder="1" applyAlignment="1">
      <alignment horizontal="center" vertical="center"/>
    </xf>
    <xf numFmtId="4" fontId="0" fillId="3" borderId="12" xfId="0" applyNumberFormat="1" applyFill="1" applyBorder="1" applyAlignment="1">
      <alignment horizontal="right" vertical="center"/>
    </xf>
    <xf numFmtId="4" fontId="0" fillId="3" borderId="13" xfId="0" applyNumberFormat="1" applyFill="1" applyBorder="1" applyAlignment="1">
      <alignment horizontal="right" vertical="center"/>
    </xf>
    <xf numFmtId="4" fontId="0" fillId="3" borderId="1" xfId="0" applyNumberFormat="1" applyFill="1" applyBorder="1" applyAlignment="1">
      <alignment horizontal="right" vertical="center"/>
    </xf>
    <xf numFmtId="49" fontId="0" fillId="3" borderId="1" xfId="0" applyNumberFormat="1" applyFill="1" applyBorder="1" applyAlignment="1">
      <alignment horizontal="left" vertical="center"/>
    </xf>
    <xf numFmtId="49" fontId="0" fillId="4" borderId="1" xfId="0" applyNumberFormat="1" applyFill="1" applyBorder="1" applyAlignment="1">
      <alignment horizontal="left" vertical="center"/>
    </xf>
    <xf numFmtId="4" fontId="0" fillId="4" borderId="12" xfId="0" applyNumberFormat="1" applyFill="1" applyBorder="1" applyAlignment="1">
      <alignment horizontal="right" vertical="center"/>
    </xf>
    <xf numFmtId="4" fontId="0" fillId="4" borderId="1" xfId="0" applyNumberFormat="1" applyFill="1" applyBorder="1" applyAlignment="1">
      <alignment horizontal="right" vertical="center"/>
    </xf>
    <xf numFmtId="4" fontId="0" fillId="4" borderId="13" xfId="0" applyNumberFormat="1" applyFill="1" applyBorder="1" applyAlignment="1">
      <alignment horizontal="right" vertical="center"/>
    </xf>
    <xf numFmtId="49" fontId="0" fillId="4" borderId="13" xfId="0" applyNumberFormat="1" applyFill="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3" xfId="0" applyFont="1" applyBorder="1" applyAlignment="1" applyProtection="1">
      <alignment vertical="center"/>
      <protection locked="0"/>
    </xf>
    <xf numFmtId="0" fontId="0" fillId="0" borderId="4" xfId="0" applyBorder="1" applyAlignment="1" applyProtection="1">
      <alignment vertical="center"/>
      <protection locked="0"/>
    </xf>
    <xf numFmtId="49" fontId="2" fillId="0" borderId="4" xfId="0" applyNumberFormat="1" applyFont="1" applyBorder="1" applyAlignment="1" applyProtection="1">
      <alignment vertical="center"/>
      <protection locked="0"/>
    </xf>
    <xf numFmtId="14" fontId="2" fillId="0" borderId="4" xfId="0" applyNumberFormat="1" applyFont="1" applyBorder="1" applyAlignment="1" applyProtection="1">
      <alignment vertical="center"/>
      <protection locked="0"/>
    </xf>
    <xf numFmtId="14" fontId="2" fillId="0" borderId="3" xfId="0" applyNumberFormat="1" applyFont="1" applyBorder="1" applyAlignment="1" applyProtection="1">
      <alignment vertical="center"/>
      <protection locked="0"/>
    </xf>
    <xf numFmtId="4" fontId="2" fillId="0" borderId="4" xfId="0" applyNumberFormat="1" applyFont="1" applyBorder="1" applyAlignment="1" applyProtection="1">
      <alignment vertical="center"/>
      <protection locked="0"/>
    </xf>
    <xf numFmtId="0" fontId="2" fillId="0" borderId="2" xfId="0" applyFont="1" applyBorder="1" applyAlignment="1" applyProtection="1">
      <alignment vertical="center"/>
      <protection locked="0"/>
    </xf>
    <xf numFmtId="0" fontId="0" fillId="0" borderId="0" xfId="0" applyAlignment="1" applyProtection="1">
      <alignment vertical="center"/>
    </xf>
    <xf numFmtId="0" fontId="0" fillId="0" borderId="0" xfId="0" applyNumberFormat="1" applyAlignment="1" applyProtection="1">
      <alignment vertical="center"/>
    </xf>
    <xf numFmtId="4" fontId="0" fillId="0" borderId="0" xfId="0" applyNumberFormat="1" applyAlignment="1" applyProtection="1">
      <alignment vertical="center"/>
    </xf>
    <xf numFmtId="4" fontId="0" fillId="0" borderId="1" xfId="0" applyNumberFormat="1" applyBorder="1" applyAlignment="1" applyProtection="1">
      <alignment horizontal="center" vertical="center"/>
    </xf>
    <xf numFmtId="0" fontId="0" fillId="0" borderId="0" xfId="0" quotePrefix="1" applyAlignment="1" applyProtection="1">
      <alignment vertical="center"/>
    </xf>
    <xf numFmtId="0" fontId="0" fillId="0" borderId="26" xfId="0" applyBorder="1" applyAlignment="1" applyProtection="1">
      <alignment vertical="center"/>
    </xf>
    <xf numFmtId="0" fontId="0" fillId="0" borderId="24" xfId="0"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0" fillId="0" borderId="0" xfId="0" applyFont="1" applyAlignment="1" applyProtection="1">
      <alignment vertical="center"/>
    </xf>
    <xf numFmtId="0" fontId="0" fillId="0" borderId="2"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49" fontId="2" fillId="0" borderId="4" xfId="0" applyNumberFormat="1" applyFont="1" applyBorder="1" applyAlignment="1" applyProtection="1">
      <alignment vertical="center"/>
    </xf>
    <xf numFmtId="14" fontId="2" fillId="0" borderId="4" xfId="0" applyNumberFormat="1" applyFont="1" applyBorder="1" applyAlignment="1" applyProtection="1">
      <alignment vertical="center"/>
    </xf>
    <xf numFmtId="0" fontId="0" fillId="0" borderId="4" xfId="0" applyBorder="1" applyAlignment="1" applyProtection="1">
      <alignment horizontal="right" vertical="center"/>
    </xf>
    <xf numFmtId="0" fontId="0" fillId="0" borderId="4" xfId="0" applyFont="1" applyBorder="1" applyAlignment="1" applyProtection="1">
      <alignment horizontal="righ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5" xfId="0" applyFont="1" applyBorder="1" applyAlignment="1" applyProtection="1">
      <alignment vertical="center"/>
    </xf>
    <xf numFmtId="0" fontId="2" fillId="0" borderId="0"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2" fillId="0" borderId="12" xfId="0" applyFont="1" applyBorder="1" applyAlignment="1" applyProtection="1">
      <alignment vertical="center"/>
    </xf>
    <xf numFmtId="49" fontId="4" fillId="0" borderId="0" xfId="0" applyNumberFormat="1" applyFont="1" applyBorder="1" applyAlignment="1" applyProtection="1">
      <alignment vertical="center"/>
    </xf>
    <xf numFmtId="0" fontId="0" fillId="0" borderId="25" xfId="0" applyBorder="1" applyAlignment="1" applyProtection="1">
      <alignment vertical="center"/>
    </xf>
    <xf numFmtId="0" fontId="0" fillId="0" borderId="26" xfId="0" applyFont="1" applyBorder="1" applyAlignment="1" applyProtection="1">
      <alignment vertical="center"/>
    </xf>
    <xf numFmtId="0" fontId="0" fillId="0" borderId="27" xfId="0" applyBorder="1" applyAlignment="1" applyProtection="1">
      <alignment vertical="center"/>
    </xf>
    <xf numFmtId="0" fontId="0" fillId="0" borderId="21" xfId="0" applyFont="1" applyBorder="1" applyAlignment="1" applyProtection="1">
      <alignment vertical="center"/>
    </xf>
    <xf numFmtId="0" fontId="5" fillId="0" borderId="0" xfId="0" applyFont="1" applyBorder="1" applyAlignment="1" applyProtection="1">
      <alignment horizontal="center" vertical="center"/>
    </xf>
    <xf numFmtId="0" fontId="8" fillId="0" borderId="24" xfId="0" applyFont="1" applyBorder="1" applyAlignment="1" applyProtection="1">
      <alignment vertical="center" wrapText="1"/>
    </xf>
    <xf numFmtId="0" fontId="5" fillId="0" borderId="0" xfId="0" applyFont="1" applyBorder="1" applyAlignment="1" applyProtection="1">
      <alignment horizontal="center" vertical="center"/>
      <protection locked="0"/>
    </xf>
    <xf numFmtId="0" fontId="0" fillId="0" borderId="3" xfId="0" applyBorder="1" applyAlignment="1" applyProtection="1">
      <alignment vertical="center"/>
    </xf>
    <xf numFmtId="0" fontId="0" fillId="0" borderId="24" xfId="0" applyFill="1" applyBorder="1" applyAlignment="1" applyProtection="1">
      <alignment vertical="center"/>
    </xf>
    <xf numFmtId="0" fontId="0" fillId="0" borderId="0" xfId="0" applyFill="1" applyAlignment="1" applyProtection="1">
      <alignment vertical="center"/>
    </xf>
    <xf numFmtId="49" fontId="0" fillId="0" borderId="2" xfId="0" applyNumberFormat="1" applyBorder="1" applyAlignment="1" applyProtection="1">
      <alignment vertical="center"/>
    </xf>
    <xf numFmtId="49" fontId="2" fillId="0" borderId="3" xfId="0" applyNumberFormat="1" applyFont="1" applyBorder="1" applyAlignment="1" applyProtection="1">
      <alignment vertical="center"/>
      <protection locked="0"/>
    </xf>
    <xf numFmtId="49" fontId="0" fillId="0" borderId="4" xfId="0" applyNumberFormat="1" applyBorder="1" applyAlignment="1" applyProtection="1">
      <alignment vertical="center"/>
    </xf>
    <xf numFmtId="49" fontId="2" fillId="0" borderId="0" xfId="0" applyNumberFormat="1" applyFont="1" applyAlignment="1" applyProtection="1">
      <alignment vertical="center"/>
      <protection locked="0"/>
    </xf>
    <xf numFmtId="49" fontId="10" fillId="0" borderId="4" xfId="1" applyNumberFormat="1" applyFont="1" applyBorder="1" applyAlignment="1" applyProtection="1">
      <alignment vertical="center"/>
    </xf>
    <xf numFmtId="0" fontId="0" fillId="0" borderId="0" xfId="0"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wrapText="1"/>
    </xf>
    <xf numFmtId="0" fontId="14" fillId="0" borderId="0" xfId="0" applyFont="1" applyAlignment="1" applyProtection="1">
      <alignment vertical="center"/>
    </xf>
    <xf numFmtId="0" fontId="15" fillId="0" borderId="1" xfId="0" applyFont="1" applyBorder="1" applyAlignment="1" applyProtection="1">
      <alignment horizontal="center" vertical="center"/>
      <protection locked="0"/>
    </xf>
    <xf numFmtId="0" fontId="14" fillId="0" borderId="0" xfId="0" applyFont="1" applyBorder="1" applyAlignment="1" applyProtection="1">
      <alignment vertical="center"/>
    </xf>
    <xf numFmtId="0" fontId="15" fillId="0" borderId="13" xfId="0" applyFont="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14" fillId="0" borderId="0" xfId="0" applyFont="1" applyAlignment="1" applyProtection="1">
      <alignment vertical="center" wrapText="1"/>
    </xf>
    <xf numFmtId="0" fontId="15" fillId="0" borderId="0" xfId="0" applyFont="1" applyBorder="1" applyAlignment="1" applyProtection="1">
      <alignment horizontal="center" vertical="center" wrapText="1"/>
    </xf>
    <xf numFmtId="0" fontId="14" fillId="0" borderId="24" xfId="0" applyFont="1" applyFill="1" applyBorder="1" applyAlignment="1" applyProtection="1">
      <alignment vertical="center"/>
    </xf>
    <xf numFmtId="49" fontId="17" fillId="0" borderId="0" xfId="0" applyNumberFormat="1" applyFont="1" applyBorder="1" applyAlignment="1" applyProtection="1">
      <alignment vertical="center"/>
    </xf>
    <xf numFmtId="0" fontId="18" fillId="0" borderId="0" xfId="0" applyFont="1" applyAlignment="1" applyProtection="1">
      <alignment vertical="center"/>
    </xf>
    <xf numFmtId="0" fontId="0" fillId="0" borderId="0" xfId="0" applyFill="1" applyBorder="1" applyAlignment="1" applyProtection="1">
      <alignment vertical="center"/>
    </xf>
    <xf numFmtId="49" fontId="18" fillId="0" borderId="0" xfId="0" applyNumberFormat="1" applyFont="1" applyBorder="1" applyAlignment="1" applyProtection="1">
      <alignment vertical="center"/>
    </xf>
    <xf numFmtId="0" fontId="19" fillId="0" borderId="26" xfId="0" applyFont="1" applyBorder="1" applyAlignment="1" applyProtection="1">
      <alignment horizontal="right" vertical="center"/>
    </xf>
    <xf numFmtId="0" fontId="16" fillId="0" borderId="26" xfId="0" applyFont="1" applyBorder="1" applyAlignment="1" applyProtection="1">
      <alignment vertical="center"/>
    </xf>
    <xf numFmtId="49" fontId="20" fillId="2" borderId="1" xfId="0" applyNumberFormat="1"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4" fontId="2" fillId="0" borderId="4" xfId="0" applyNumberFormat="1" applyFont="1" applyFill="1" applyBorder="1" applyAlignment="1" applyProtection="1">
      <alignment vertical="center"/>
      <protection locked="0"/>
    </xf>
    <xf numFmtId="0" fontId="14" fillId="0" borderId="0" xfId="0" applyFont="1" applyFill="1" applyBorder="1" applyAlignment="1" applyProtection="1">
      <alignment vertical="center"/>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14" fillId="0" borderId="0" xfId="0" applyFont="1" applyAlignment="1" applyProtection="1">
      <alignment horizontal="left" vertical="center" wrapText="1"/>
    </xf>
    <xf numFmtId="0" fontId="20" fillId="2" borderId="2" xfId="0" applyFont="1" applyFill="1" applyBorder="1" applyAlignment="1" applyProtection="1">
      <alignment horizontal="center" vertical="center"/>
    </xf>
    <xf numFmtId="0" fontId="20" fillId="2" borderId="4"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0" xfId="0" applyFont="1" applyAlignment="1" applyProtection="1">
      <alignment horizontal="left" vertical="justify" wrapText="1"/>
    </xf>
    <xf numFmtId="0" fontId="1" fillId="0"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4" fontId="2" fillId="0" borderId="2" xfId="0" applyNumberFormat="1" applyFont="1" applyFill="1" applyBorder="1" applyAlignment="1" applyProtection="1">
      <alignment horizontal="left" vertical="center"/>
      <protection locked="0"/>
    </xf>
    <xf numFmtId="4" fontId="2" fillId="0" borderId="4" xfId="0" applyNumberFormat="1" applyFont="1" applyFill="1" applyBorder="1" applyAlignment="1" applyProtection="1">
      <alignment horizontal="left" vertical="center"/>
      <protection locked="0"/>
    </xf>
    <xf numFmtId="4" fontId="5" fillId="2" borderId="2" xfId="0" applyNumberFormat="1" applyFont="1" applyFill="1" applyBorder="1" applyAlignment="1" applyProtection="1">
      <alignment horizontal="left" vertical="center"/>
      <protection locked="0"/>
    </xf>
    <xf numFmtId="4" fontId="5" fillId="2" borderId="4" xfId="0" applyNumberFormat="1" applyFont="1" applyFill="1" applyBorder="1" applyAlignment="1" applyProtection="1">
      <alignment horizontal="left" vertical="center"/>
      <protection locked="0"/>
    </xf>
    <xf numFmtId="4" fontId="2" fillId="0" borderId="4" xfId="0" applyNumberFormat="1" applyFont="1" applyFill="1" applyBorder="1" applyAlignment="1" applyProtection="1">
      <alignment horizontal="right" vertical="center"/>
    </xf>
    <xf numFmtId="4" fontId="2" fillId="0" borderId="3" xfId="0" applyNumberFormat="1" applyFont="1" applyFill="1" applyBorder="1" applyAlignment="1" applyProtection="1">
      <alignment horizontal="right" vertical="center"/>
    </xf>
    <xf numFmtId="4" fontId="5" fillId="2" borderId="4" xfId="0" applyNumberFormat="1" applyFont="1" applyFill="1" applyBorder="1" applyAlignment="1" applyProtection="1">
      <alignment horizontal="right" vertical="center"/>
    </xf>
    <xf numFmtId="4" fontId="5" fillId="2" borderId="3" xfId="0" applyNumberFormat="1" applyFont="1" applyFill="1" applyBorder="1" applyAlignment="1" applyProtection="1">
      <alignment horizontal="right" vertical="center"/>
    </xf>
    <xf numFmtId="0" fontId="25" fillId="8" borderId="0" xfId="0" applyFont="1" applyFill="1" applyAlignment="1" applyProtection="1">
      <alignment horizontal="left" vertical="center" wrapText="1"/>
    </xf>
    <xf numFmtId="0" fontId="25" fillId="8" borderId="9" xfId="0" applyFont="1" applyFill="1" applyBorder="1" applyAlignment="1" applyProtection="1">
      <alignment horizontal="left" vertical="center" wrapText="1"/>
    </xf>
    <xf numFmtId="0" fontId="26" fillId="6" borderId="1" xfId="0" applyFont="1" applyFill="1" applyBorder="1" applyAlignment="1" applyProtection="1">
      <alignment horizontal="center" vertical="center"/>
    </xf>
    <xf numFmtId="0" fontId="20" fillId="2" borderId="2"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4" fontId="5" fillId="0" borderId="1" xfId="0" applyNumberFormat="1" applyFont="1" applyBorder="1" applyAlignment="1" applyProtection="1">
      <alignment horizontal="center" vertical="center"/>
      <protection locked="0"/>
    </xf>
    <xf numFmtId="0" fontId="24" fillId="2" borderId="1" xfId="0" applyFont="1" applyFill="1" applyBorder="1" applyAlignment="1" applyProtection="1">
      <alignment horizontal="center" vertical="center"/>
    </xf>
    <xf numFmtId="0" fontId="8" fillId="0" borderId="0" xfId="0" applyFont="1" applyBorder="1" applyAlignment="1" applyProtection="1">
      <alignment horizontal="left" vertical="center" wrapText="1"/>
    </xf>
    <xf numFmtId="0" fontId="2" fillId="6" borderId="5"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4" fontId="2" fillId="0" borderId="2" xfId="0" applyNumberFormat="1" applyFont="1" applyBorder="1" applyAlignment="1" applyProtection="1">
      <alignment horizontal="right" vertical="center"/>
    </xf>
    <xf numFmtId="4" fontId="2" fillId="0" borderId="4" xfId="0" applyNumberFormat="1" applyFont="1" applyBorder="1" applyAlignment="1" applyProtection="1">
      <alignment horizontal="right" vertical="center"/>
    </xf>
    <xf numFmtId="4" fontId="2" fillId="0" borderId="3" xfId="0" applyNumberFormat="1" applyFont="1" applyBorder="1" applyAlignment="1" applyProtection="1">
      <alignment horizontal="right" vertical="center"/>
    </xf>
    <xf numFmtId="4" fontId="2" fillId="0" borderId="2" xfId="0" applyNumberFormat="1" applyFont="1" applyBorder="1" applyAlignment="1" applyProtection="1">
      <alignment horizontal="right" vertical="center"/>
      <protection locked="0"/>
    </xf>
    <xf numFmtId="4" fontId="2" fillId="0" borderId="4" xfId="0" applyNumberFormat="1" applyFont="1" applyBorder="1" applyAlignment="1" applyProtection="1">
      <alignment horizontal="right" vertical="center"/>
      <protection locked="0"/>
    </xf>
    <xf numFmtId="4" fontId="2" fillId="0" borderId="3" xfId="0" applyNumberFormat="1" applyFont="1" applyBorder="1" applyAlignment="1" applyProtection="1">
      <alignment horizontal="right" vertical="center"/>
      <protection locked="0"/>
    </xf>
    <xf numFmtId="0" fontId="6" fillId="7" borderId="0" xfId="0" applyFont="1" applyFill="1" applyAlignment="1" applyProtection="1">
      <alignment horizontal="center" vertical="center"/>
    </xf>
    <xf numFmtId="0" fontId="2" fillId="0" borderId="3" xfId="0" applyFont="1" applyBorder="1" applyAlignment="1" applyProtection="1">
      <alignment horizontal="left" vertical="center"/>
      <protection locked="0"/>
    </xf>
    <xf numFmtId="0" fontId="18" fillId="0" borderId="0" xfId="0" applyFont="1" applyAlignment="1" applyProtection="1">
      <alignment horizontal="left" vertical="center" wrapText="1"/>
    </xf>
    <xf numFmtId="0" fontId="14" fillId="0" borderId="0" xfId="0" applyFont="1" applyAlignment="1">
      <alignment vertical="center" wrapText="1"/>
    </xf>
    <xf numFmtId="0" fontId="0" fillId="0" borderId="0" xfId="0" applyAlignment="1">
      <alignment horizontal="left" vertical="center" wrapText="1"/>
    </xf>
    <xf numFmtId="14" fontId="2" fillId="0" borderId="4" xfId="0" applyNumberFormat="1" applyFont="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1" fillId="2" borderId="3" xfId="0" applyFont="1" applyFill="1" applyBorder="1" applyAlignment="1" applyProtection="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1"/>
  <dimension ref="A1:BI91"/>
  <sheetViews>
    <sheetView showGridLines="0" showRowColHeaders="0" tabSelected="1" zoomScaleNormal="100" workbookViewId="0">
      <selection activeCell="BK45" sqref="BK45"/>
    </sheetView>
  </sheetViews>
  <sheetFormatPr defaultRowHeight="17.25" customHeight="1" x14ac:dyDescent="0.25"/>
  <cols>
    <col min="1" max="1" width="2.7109375" style="78" customWidth="1"/>
    <col min="2" max="2" width="2.7109375" style="38" customWidth="1"/>
    <col min="3" max="50" width="3.140625" style="38" customWidth="1"/>
    <col min="51" max="52" width="2.7109375" style="38" customWidth="1"/>
    <col min="53" max="58" width="9.140625" style="38" hidden="1" customWidth="1"/>
    <col min="59" max="61" width="8.7109375" style="38" customWidth="1"/>
    <col min="62" max="16384" width="9.140625" style="38"/>
  </cols>
  <sheetData>
    <row r="1" spans="1:52" ht="12" customHeight="1" thickBot="1" x14ac:dyDescent="0.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row>
    <row r="2" spans="1:52" ht="12" customHeight="1" thickTop="1" x14ac:dyDescent="0.25">
      <c r="A2" s="77"/>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8"/>
    </row>
    <row r="3" spans="1:52" ht="21.95" customHeight="1" x14ac:dyDescent="0.25">
      <c r="A3" s="77"/>
      <c r="B3" s="48"/>
      <c r="C3" s="148" t="s">
        <v>406</v>
      </c>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44"/>
      <c r="AZ3" s="48"/>
    </row>
    <row r="4" spans="1:52" ht="21.95" customHeight="1" x14ac:dyDescent="0.25">
      <c r="A4" s="77"/>
      <c r="B4" s="48"/>
      <c r="AY4" s="44"/>
      <c r="AZ4" s="48"/>
    </row>
    <row r="5" spans="1:52" ht="21.95" customHeight="1" x14ac:dyDescent="0.25">
      <c r="A5" s="77"/>
      <c r="B5" s="48"/>
      <c r="C5" s="110" t="s">
        <v>369</v>
      </c>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2"/>
      <c r="AY5" s="44"/>
      <c r="AZ5" s="48"/>
    </row>
    <row r="6" spans="1:52" ht="12.95" customHeight="1" x14ac:dyDescent="0.25">
      <c r="A6" s="77"/>
      <c r="B6" s="48"/>
      <c r="C6" s="29"/>
      <c r="D6" s="49" t="s">
        <v>407</v>
      </c>
      <c r="E6" s="49"/>
      <c r="F6" s="49"/>
      <c r="G6" s="49"/>
      <c r="H6" s="49"/>
      <c r="I6" s="49"/>
      <c r="J6" s="49"/>
      <c r="K6" s="49"/>
      <c r="L6" s="49"/>
      <c r="M6" s="75"/>
      <c r="N6" s="50"/>
      <c r="O6" s="84"/>
      <c r="P6" s="50"/>
      <c r="Q6" s="50"/>
      <c r="R6" s="50"/>
      <c r="S6" s="50"/>
      <c r="T6" s="50"/>
      <c r="U6" s="50"/>
      <c r="V6" s="50"/>
      <c r="W6" s="50"/>
      <c r="X6" s="75"/>
      <c r="Y6" s="50"/>
      <c r="Z6" s="84"/>
      <c r="AA6" s="84"/>
      <c r="AB6" s="50"/>
      <c r="AC6" s="50"/>
      <c r="AD6" s="50"/>
      <c r="AE6" s="50"/>
      <c r="AF6" s="50"/>
      <c r="AG6" s="50"/>
      <c r="AH6" s="50"/>
      <c r="AI6" s="50"/>
      <c r="AJ6" s="84"/>
      <c r="AK6" s="75"/>
      <c r="AL6" s="50"/>
      <c r="AM6" s="84"/>
      <c r="AN6" s="84"/>
      <c r="AO6" s="50"/>
      <c r="AP6" s="50"/>
      <c r="AQ6" s="50"/>
      <c r="AR6" s="50"/>
      <c r="AS6" s="84"/>
      <c r="AT6" s="75"/>
      <c r="AU6" s="50"/>
      <c r="AV6" s="84"/>
      <c r="AW6" s="50"/>
      <c r="AX6" s="50"/>
      <c r="AY6" s="44"/>
      <c r="AZ6" s="48"/>
    </row>
    <row r="7" spans="1:52" ht="12.95" customHeight="1" x14ac:dyDescent="0.25">
      <c r="A7" s="77"/>
      <c r="B7" s="48"/>
      <c r="C7" s="28"/>
      <c r="D7" s="49" t="s">
        <v>408</v>
      </c>
      <c r="E7" s="49"/>
      <c r="F7" s="49"/>
      <c r="G7" s="49"/>
      <c r="H7" s="49"/>
      <c r="I7" s="49"/>
      <c r="J7" s="49"/>
      <c r="K7" s="49"/>
      <c r="L7" s="49"/>
      <c r="M7" s="75"/>
      <c r="N7" s="50"/>
      <c r="O7" s="84"/>
      <c r="P7" s="50"/>
      <c r="Q7" s="50"/>
      <c r="R7" s="50"/>
      <c r="S7" s="50"/>
      <c r="T7" s="50"/>
      <c r="U7" s="50"/>
      <c r="V7" s="50"/>
      <c r="W7" s="50"/>
      <c r="X7" s="75"/>
      <c r="Y7" s="50"/>
      <c r="Z7" s="84"/>
      <c r="AA7" s="84"/>
      <c r="AB7" s="50"/>
      <c r="AC7" s="50"/>
      <c r="AD7" s="50"/>
      <c r="AE7" s="50"/>
      <c r="AF7" s="50"/>
      <c r="AG7" s="50"/>
      <c r="AH7" s="50"/>
      <c r="AI7" s="50"/>
      <c r="AJ7" s="84"/>
      <c r="AK7" s="75"/>
      <c r="AL7" s="50"/>
      <c r="AM7" s="84"/>
      <c r="AN7" s="84"/>
      <c r="AO7" s="50"/>
      <c r="AP7" s="50"/>
      <c r="AQ7" s="50"/>
      <c r="AR7" s="50"/>
      <c r="AS7" s="84"/>
      <c r="AT7" s="75"/>
      <c r="AU7" s="50"/>
      <c r="AV7" s="84"/>
      <c r="AW7" s="50"/>
      <c r="AX7" s="50"/>
      <c r="AY7" s="44"/>
      <c r="AZ7" s="48"/>
    </row>
    <row r="8" spans="1:52" ht="21.95" customHeight="1" x14ac:dyDescent="0.25">
      <c r="A8" s="77"/>
      <c r="B8" s="48"/>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44"/>
      <c r="AZ8" s="48"/>
    </row>
    <row r="9" spans="1:52" ht="21.95" customHeight="1" x14ac:dyDescent="0.25">
      <c r="A9" s="77"/>
      <c r="B9" s="48"/>
      <c r="C9" s="113" t="s">
        <v>21</v>
      </c>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44"/>
      <c r="AZ9" s="48"/>
    </row>
    <row r="10" spans="1:52" ht="21.95" customHeight="1" x14ac:dyDescent="0.25">
      <c r="A10" s="77"/>
      <c r="B10" s="48"/>
      <c r="C10" s="79" t="s">
        <v>22</v>
      </c>
      <c r="D10" s="55"/>
      <c r="E10" s="55"/>
      <c r="F10" s="55"/>
      <c r="G10" s="55"/>
      <c r="H10" s="55"/>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80"/>
      <c r="AY10" s="44"/>
      <c r="AZ10" s="48"/>
    </row>
    <row r="11" spans="1:52" ht="21.95" customHeight="1" x14ac:dyDescent="0.25">
      <c r="A11" s="77"/>
      <c r="B11" s="48"/>
      <c r="C11" s="79" t="s">
        <v>23</v>
      </c>
      <c r="D11" s="55"/>
      <c r="E11" s="55"/>
      <c r="F11" s="33"/>
      <c r="G11" s="33"/>
      <c r="H11" s="33"/>
      <c r="I11" s="33"/>
      <c r="J11" s="33"/>
      <c r="K11" s="33"/>
      <c r="L11" s="33"/>
      <c r="M11" s="33"/>
      <c r="N11" s="33"/>
      <c r="O11" s="33"/>
      <c r="P11" s="33"/>
      <c r="Q11" s="33"/>
      <c r="R11" s="33"/>
      <c r="S11" s="81" t="s">
        <v>26</v>
      </c>
      <c r="T11" s="55"/>
      <c r="U11" s="55"/>
      <c r="V11" s="55"/>
      <c r="W11" s="33"/>
      <c r="X11" s="33"/>
      <c r="Y11" s="33"/>
      <c r="Z11" s="33"/>
      <c r="AA11" s="33"/>
      <c r="AB11" s="33"/>
      <c r="AC11" s="33"/>
      <c r="AD11" s="33"/>
      <c r="AE11" s="33"/>
      <c r="AF11" s="33"/>
      <c r="AG11" s="33"/>
      <c r="AH11" s="33"/>
      <c r="AI11" s="81"/>
      <c r="AJ11" s="55"/>
      <c r="AK11" s="55"/>
      <c r="AL11" s="55"/>
      <c r="AM11" s="55"/>
      <c r="AN11" s="55"/>
      <c r="AO11" s="55"/>
      <c r="AP11" s="33"/>
      <c r="AQ11" s="33"/>
      <c r="AR11" s="33"/>
      <c r="AS11" s="33"/>
      <c r="AT11" s="33"/>
      <c r="AU11" s="33"/>
      <c r="AV11" s="33"/>
      <c r="AW11" s="33"/>
      <c r="AX11" s="80"/>
      <c r="AY11" s="44"/>
      <c r="AZ11" s="48"/>
    </row>
    <row r="12" spans="1:52" ht="21.95" customHeight="1" x14ac:dyDescent="0.25">
      <c r="A12" s="77"/>
      <c r="B12" s="48"/>
      <c r="C12" s="79" t="s">
        <v>24</v>
      </c>
      <c r="D12" s="55"/>
      <c r="E12" s="55"/>
      <c r="F12" s="33"/>
      <c r="G12" s="33"/>
      <c r="H12" s="33"/>
      <c r="I12" s="33"/>
      <c r="J12" s="33"/>
      <c r="K12" s="33"/>
      <c r="L12" s="33"/>
      <c r="M12" s="33"/>
      <c r="N12" s="33"/>
      <c r="O12" s="33"/>
      <c r="P12" s="33"/>
      <c r="Q12" s="33"/>
      <c r="R12" s="33"/>
      <c r="S12" s="81" t="s">
        <v>27</v>
      </c>
      <c r="T12" s="55"/>
      <c r="U12" s="33"/>
      <c r="V12" s="82"/>
      <c r="W12" s="33"/>
      <c r="X12" s="33"/>
      <c r="Y12" s="33"/>
      <c r="Z12" s="33"/>
      <c r="AA12" s="33"/>
      <c r="AB12" s="33"/>
      <c r="AC12" s="33"/>
      <c r="AD12" s="33"/>
      <c r="AE12" s="33"/>
      <c r="AF12" s="33"/>
      <c r="AG12" s="33"/>
      <c r="AH12" s="33"/>
      <c r="AI12" s="81" t="s">
        <v>28</v>
      </c>
      <c r="AJ12" s="55"/>
      <c r="AK12" s="55"/>
      <c r="AL12" s="55"/>
      <c r="AM12" s="55"/>
      <c r="AN12" s="55"/>
      <c r="AO12" s="33"/>
      <c r="AP12" s="33"/>
      <c r="AQ12" s="33"/>
      <c r="AR12" s="33"/>
      <c r="AS12" s="33"/>
      <c r="AT12" s="33"/>
      <c r="AU12" s="33"/>
      <c r="AV12" s="33"/>
      <c r="AW12" s="33"/>
      <c r="AX12" s="80"/>
      <c r="AY12" s="44"/>
      <c r="AZ12" s="48"/>
    </row>
    <row r="13" spans="1:52" ht="21.95" customHeight="1" x14ac:dyDescent="0.25">
      <c r="A13" s="77"/>
      <c r="B13" s="48"/>
      <c r="C13" s="79" t="s">
        <v>25</v>
      </c>
      <c r="D13" s="55"/>
      <c r="E13" s="55"/>
      <c r="F13" s="55"/>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81" t="s">
        <v>370</v>
      </c>
      <c r="AJ13" s="55"/>
      <c r="AK13" s="55"/>
      <c r="AL13" s="55"/>
      <c r="AM13" s="55"/>
      <c r="AN13" s="83"/>
      <c r="AO13" s="33"/>
      <c r="AP13" s="33"/>
      <c r="AQ13" s="33"/>
      <c r="AR13" s="33"/>
      <c r="AS13" s="33"/>
      <c r="AT13" s="33"/>
      <c r="AU13" s="33"/>
      <c r="AV13" s="33"/>
      <c r="AW13" s="33"/>
      <c r="AX13" s="80"/>
      <c r="AY13" s="44"/>
      <c r="AZ13" s="48"/>
    </row>
    <row r="14" spans="1:52" ht="21.95" customHeight="1" x14ac:dyDescent="0.25">
      <c r="A14" s="77"/>
      <c r="B14" s="48"/>
      <c r="C14" s="79" t="s">
        <v>371</v>
      </c>
      <c r="D14" s="55"/>
      <c r="E14" s="55"/>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81" t="s">
        <v>409</v>
      </c>
      <c r="AJ14" s="55"/>
      <c r="AK14" s="55"/>
      <c r="AL14" s="55"/>
      <c r="AM14" s="55"/>
      <c r="AN14" s="33"/>
      <c r="AO14" s="33"/>
      <c r="AP14" s="33"/>
      <c r="AQ14" s="33"/>
      <c r="AR14" s="33"/>
      <c r="AS14" s="33"/>
      <c r="AT14" s="33"/>
      <c r="AU14" s="33"/>
      <c r="AV14" s="33"/>
      <c r="AW14" s="33"/>
      <c r="AX14" s="80"/>
      <c r="AY14" s="44"/>
      <c r="AZ14" s="48"/>
    </row>
    <row r="15" spans="1:52" ht="21.95" customHeight="1" x14ac:dyDescent="0.25">
      <c r="A15" s="77"/>
      <c r="B15" s="48"/>
      <c r="C15" s="79" t="s">
        <v>410</v>
      </c>
      <c r="D15" s="55"/>
      <c r="E15" s="55"/>
      <c r="F15" s="55"/>
      <c r="G15" s="55"/>
      <c r="H15" s="55"/>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81" t="s">
        <v>29</v>
      </c>
      <c r="AJ15" s="55"/>
      <c r="AK15" s="55"/>
      <c r="AL15" s="33"/>
      <c r="AM15" s="33"/>
      <c r="AN15" s="33"/>
      <c r="AO15" s="33"/>
      <c r="AP15" s="33"/>
      <c r="AQ15" s="33"/>
      <c r="AR15" s="33"/>
      <c r="AS15" s="33"/>
      <c r="AT15" s="33"/>
      <c r="AU15" s="33"/>
      <c r="AV15" s="33"/>
      <c r="AW15" s="33"/>
      <c r="AX15" s="80"/>
      <c r="AY15" s="44"/>
      <c r="AZ15" s="48"/>
    </row>
    <row r="16" spans="1:52" ht="21.95" customHeight="1" x14ac:dyDescent="0.25">
      <c r="A16" s="77"/>
      <c r="B16" s="48"/>
      <c r="C16" s="79" t="s">
        <v>372</v>
      </c>
      <c r="D16" s="55"/>
      <c r="E16" s="55"/>
      <c r="F16" s="55"/>
      <c r="G16" s="55"/>
      <c r="H16" s="55"/>
      <c r="I16" s="55"/>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80"/>
      <c r="AY16" s="44"/>
      <c r="AZ16" s="48"/>
    </row>
    <row r="17" spans="1:61" ht="11.1" customHeight="1" x14ac:dyDescent="0.25">
      <c r="A17" s="95"/>
      <c r="B17" s="48"/>
      <c r="C17" s="97" t="s">
        <v>411</v>
      </c>
      <c r="AY17" s="44"/>
      <c r="AZ17" s="48"/>
    </row>
    <row r="18" spans="1:61" ht="11.1" customHeight="1" x14ac:dyDescent="0.25">
      <c r="A18" s="95"/>
      <c r="B18" s="48"/>
      <c r="AY18" s="44"/>
      <c r="AZ18" s="48"/>
    </row>
    <row r="19" spans="1:61" ht="11.1" customHeight="1" x14ac:dyDescent="0.25">
      <c r="A19" s="95"/>
      <c r="B19" s="48"/>
      <c r="C19" s="97" t="s">
        <v>412</v>
      </c>
      <c r="AY19" s="44"/>
      <c r="AZ19" s="48"/>
    </row>
    <row r="20" spans="1:61" ht="21.95" customHeight="1" x14ac:dyDescent="0.25">
      <c r="A20" s="77"/>
      <c r="B20" s="48"/>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44"/>
      <c r="AZ20" s="48"/>
    </row>
    <row r="21" spans="1:61" ht="21.95" customHeight="1" x14ac:dyDescent="0.25">
      <c r="A21" s="77"/>
      <c r="B21" s="48"/>
      <c r="C21" s="113" t="s">
        <v>424</v>
      </c>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44"/>
      <c r="AZ21" s="48"/>
    </row>
    <row r="22" spans="1:61" ht="21.95" customHeight="1" x14ac:dyDescent="0.25">
      <c r="A22" s="77"/>
      <c r="B22" s="48"/>
      <c r="C22" s="52" t="s">
        <v>30</v>
      </c>
      <c r="D22" s="53"/>
      <c r="E22" s="53"/>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1"/>
      <c r="AY22" s="44"/>
      <c r="AZ22" s="48"/>
      <c r="BG22" s="42"/>
      <c r="BH22" s="42"/>
    </row>
    <row r="23" spans="1:61" ht="21.95" customHeight="1" x14ac:dyDescent="0.25">
      <c r="A23" s="77"/>
      <c r="B23" s="48"/>
      <c r="C23" s="52" t="s">
        <v>76</v>
      </c>
      <c r="D23" s="53"/>
      <c r="E23" s="53"/>
      <c r="F23" s="141"/>
      <c r="G23" s="141"/>
      <c r="H23" s="141"/>
      <c r="I23" s="141"/>
      <c r="J23" s="141"/>
      <c r="K23" s="141"/>
      <c r="L23" s="141"/>
      <c r="M23" s="141"/>
      <c r="N23" s="141"/>
      <c r="O23" s="141"/>
      <c r="P23" s="141"/>
      <c r="Q23" s="141"/>
      <c r="R23" s="141"/>
      <c r="S23" s="54" t="s">
        <v>74</v>
      </c>
      <c r="T23" s="53"/>
      <c r="U23" s="53"/>
      <c r="V23" s="30"/>
      <c r="W23" s="30"/>
      <c r="X23" s="30"/>
      <c r="Y23" s="30"/>
      <c r="Z23" s="30"/>
      <c r="AA23" s="30"/>
      <c r="AB23" s="30"/>
      <c r="AC23" s="30"/>
      <c r="AD23" s="30"/>
      <c r="AE23" s="30"/>
      <c r="AF23" s="30"/>
      <c r="AG23" s="30"/>
      <c r="AH23" s="30"/>
      <c r="AI23" s="54" t="s">
        <v>75</v>
      </c>
      <c r="AJ23" s="53"/>
      <c r="AK23" s="141"/>
      <c r="AL23" s="141"/>
      <c r="AM23" s="141"/>
      <c r="AN23" s="141"/>
      <c r="AO23" s="141"/>
      <c r="AP23" s="141"/>
      <c r="AQ23" s="141"/>
      <c r="AR23" s="141"/>
      <c r="AS23" s="141"/>
      <c r="AT23" s="141"/>
      <c r="AU23" s="141"/>
      <c r="AV23" s="141"/>
      <c r="AW23" s="141"/>
      <c r="AX23" s="149"/>
      <c r="AY23" s="44"/>
      <c r="AZ23" s="48"/>
    </row>
    <row r="24" spans="1:61" ht="21.95" customHeight="1" x14ac:dyDescent="0.25">
      <c r="A24" s="77"/>
      <c r="B24" s="48"/>
      <c r="C24" s="52" t="s">
        <v>393</v>
      </c>
      <c r="D24" s="53"/>
      <c r="E24" s="53"/>
      <c r="F24" s="53"/>
      <c r="G24" s="53"/>
      <c r="H24" s="53"/>
      <c r="I24" s="53"/>
      <c r="J24" s="53"/>
      <c r="K24" s="53"/>
      <c r="L24" s="53"/>
      <c r="M24" s="30"/>
      <c r="N24" s="30"/>
      <c r="O24" s="30"/>
      <c r="P24" s="30"/>
      <c r="Q24" s="30"/>
      <c r="R24" s="30"/>
      <c r="S24" s="32"/>
      <c r="T24" s="30"/>
      <c r="U24" s="30"/>
      <c r="V24" s="32"/>
      <c r="W24" s="34"/>
      <c r="X24" s="32"/>
      <c r="Y24" s="54"/>
      <c r="Z24" s="53"/>
      <c r="AA24" s="53"/>
      <c r="AB24" s="57" t="s">
        <v>31</v>
      </c>
      <c r="AC24" s="153"/>
      <c r="AD24" s="153"/>
      <c r="AE24" s="153"/>
      <c r="AF24" s="153"/>
      <c r="AG24" s="153"/>
      <c r="AH24" s="153"/>
      <c r="AI24" s="153"/>
      <c r="AJ24" s="153"/>
      <c r="AK24" s="53"/>
      <c r="AL24" s="54"/>
      <c r="AM24" s="53"/>
      <c r="AN24" s="56"/>
      <c r="AO24" s="58" t="s">
        <v>32</v>
      </c>
      <c r="AP24" s="153"/>
      <c r="AQ24" s="153"/>
      <c r="AR24" s="153"/>
      <c r="AS24" s="153"/>
      <c r="AT24" s="153"/>
      <c r="AU24" s="153"/>
      <c r="AV24" s="153"/>
      <c r="AW24" s="153"/>
      <c r="AX24" s="35"/>
      <c r="AY24" s="44"/>
      <c r="AZ24" s="48"/>
    </row>
    <row r="25" spans="1:61" ht="21.95" customHeight="1" x14ac:dyDescent="0.25">
      <c r="A25" s="77"/>
      <c r="B25" s="48"/>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44"/>
      <c r="AZ25" s="48"/>
    </row>
    <row r="26" spans="1:61" ht="21.95" customHeight="1" x14ac:dyDescent="0.25">
      <c r="A26" s="77"/>
      <c r="B26" s="48"/>
      <c r="C26" s="110" t="s">
        <v>368</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2"/>
      <c r="AG26" s="113" t="s">
        <v>35</v>
      </c>
      <c r="AH26" s="113"/>
      <c r="AI26" s="113"/>
      <c r="AJ26" s="113"/>
      <c r="AK26" s="113"/>
      <c r="AL26" s="113"/>
      <c r="AM26" s="110" t="s">
        <v>33</v>
      </c>
      <c r="AN26" s="111"/>
      <c r="AO26" s="111"/>
      <c r="AP26" s="111"/>
      <c r="AQ26" s="111"/>
      <c r="AR26" s="112"/>
      <c r="AS26" s="112" t="s">
        <v>34</v>
      </c>
      <c r="AT26" s="113"/>
      <c r="AU26" s="113"/>
      <c r="AV26" s="113"/>
      <c r="AW26" s="113"/>
      <c r="AX26" s="113"/>
      <c r="AY26" s="44"/>
      <c r="AZ26" s="48"/>
      <c r="BG26" s="102" t="s">
        <v>366</v>
      </c>
      <c r="BH26" s="102" t="s">
        <v>394</v>
      </c>
      <c r="BI26" s="102" t="s">
        <v>367</v>
      </c>
    </row>
    <row r="27" spans="1:61" ht="21.95" customHeight="1" x14ac:dyDescent="0.25">
      <c r="A27" s="77"/>
      <c r="B27" s="48"/>
      <c r="C27" s="140"/>
      <c r="D27" s="141"/>
      <c r="E27" s="141"/>
      <c r="F27" s="141"/>
      <c r="G27" s="141"/>
      <c r="H27" s="141"/>
      <c r="I27" s="141"/>
      <c r="J27" s="141"/>
      <c r="K27" s="141"/>
      <c r="L27" s="141"/>
      <c r="M27" s="141"/>
      <c r="N27" s="141"/>
      <c r="O27" s="141"/>
      <c r="P27" s="141"/>
      <c r="Q27" s="141"/>
      <c r="R27" s="141"/>
      <c r="S27" s="103"/>
      <c r="T27" s="103"/>
      <c r="U27" s="103"/>
      <c r="V27" s="103"/>
      <c r="W27" s="103"/>
      <c r="X27" s="103"/>
      <c r="Y27" s="103"/>
      <c r="Z27" s="103"/>
      <c r="AA27" s="104"/>
      <c r="AB27" s="104"/>
      <c r="AC27" s="104"/>
      <c r="AD27" s="104"/>
      <c r="AE27" s="104"/>
      <c r="AF27" s="104"/>
      <c r="AG27" s="145"/>
      <c r="AH27" s="146"/>
      <c r="AI27" s="146"/>
      <c r="AJ27" s="146"/>
      <c r="AK27" s="146"/>
      <c r="AL27" s="147"/>
      <c r="AM27" s="145"/>
      <c r="AN27" s="146"/>
      <c r="AO27" s="146"/>
      <c r="AP27" s="146"/>
      <c r="AQ27" s="146"/>
      <c r="AR27" s="147"/>
      <c r="AS27" s="142" t="str">
        <f>IF(AND(ISBLANK(AG27),ISBLANK(AM27)),"",ROUND(AG27*AM27,2))</f>
        <v/>
      </c>
      <c r="AT27" s="143"/>
      <c r="AU27" s="143"/>
      <c r="AV27" s="143"/>
      <c r="AW27" s="143"/>
      <c r="AX27" s="144"/>
      <c r="AY27" s="44"/>
      <c r="AZ27" s="48"/>
      <c r="BA27" s="38" t="str">
        <f>IF(OR(C27=Intervalos!$Y$2,C27=Intervalos!$Y$3,C27=Intervalos!$Y$4,C27=Intervalos!$Y$5,C27=Intervalos!$Y$6,C27=Intervalos!$Y$7,C27=Intervalos!$Y$8,C27=Intervalos!$Y$9,C27=Intervalos!$Y$10,C27=Intervalos!$Y$11,C27=Intervalos!$Y$12,C27=Intervalos!$Y$13,C27=Intervalos!$Y$14,C27=Intervalos!$Y$15,C27=Intervalos!$Y$16),"Fazer Pesquisa","Não Fazer Pesquisa")</f>
        <v>Não Fazer Pesquisa</v>
      </c>
      <c r="BB27" s="38" t="str">
        <f>IF(AND(OR(C27=Intervalos!$Y$3,C27=Intervalos!$Y$4,C27=Intervalos!$Y$6,C27=Intervalos!$Y$8,C27=Intervalos!$Y$10,C27=Intervalos!$Y$12,C27=Intervalos!$Y$14,C27=Intervalos!$Y$16),$AK$23="Brasil"),"Pesquisa Consistente p/ Nacional",IF(AND(OR(C27=Intervalos!$Y$5,C27=Intervalos!$Y$7,C27=Intervalos!$Y$9,C27=Intervalos!$Y$11,C27=Intervalos!$Y$13,C27=Intervalos!$Y$15),$AK$23&lt;&gt;"Brasil"),"Pesquisa Consistente p/ Internacional",IF(C27=Intervalos!$Y$2,"Pesquisa Consistente p/ Adic. Desloc.","Pesquisa Inconsistente")))</f>
        <v>Pesquisa Inconsistente</v>
      </c>
      <c r="BC27" s="38" t="str">
        <f>IF(AND(BA27="Fazer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27" s="38" t="str">
        <f>IF(AND(BA27="Fazer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27" s="39" t="e">
        <f t="shared" ref="BE27:BE34" si="0">VLOOKUP(C27,TabelaIndice,2)</f>
        <v>#N/A</v>
      </c>
      <c r="BF27" s="40">
        <f ca="1">SUMIF($C$27:$R$34,Intervalos!$Y2,$AS$27:$AX$34)</f>
        <v>0</v>
      </c>
      <c r="BG27" s="41" t="str">
        <f t="shared" ref="BG27:BG34" si="1">IF(BA27="Não Fazer Pesquisa","-",IF(AND(BA27="Fazer Pesquisa",BB27="Pesquisa Inconsistente"),"Incons.",IF(AND(BA27="Fazer Pesquisa",BB27="Pesquisa Consistente p/ Nacional"),IF(BC27="Cidade na TabelaDiariasNacionais",VLOOKUP($F$23,TabelaDiariasNacionais,BE27),VLOOKUP("Interior",TabelaDiariasNacionais,BE27)),IF(AND(BA27="Fazer Pesquisa",BB27="Pesquisa Consistente p/ Adic. Desloc."),IF(BC27="Cidade na TabelaDiariasNacionais",VLOOKUP($F$23,TabelaDiariasNacionais,BE27),VLOOKUP("Interior",TabelaDiariasNacionais,BE27)),"-"))))</f>
        <v>-</v>
      </c>
      <c r="BH27" s="41" t="str">
        <f>IF(OR(BI27="-",BI27="Incons.",BI27="País Desc."),BI27,ROUND(BI27*$H$35,2))</f>
        <v>-</v>
      </c>
      <c r="BI27" s="41" t="str">
        <f t="shared" ref="BI27:BI34" si="2">IF(BA27="Não Fazer Pesquisa","-",IF(AND(BA27="Fazer Pesquisa",BB27="Pesquisa Inconsistente"),"Incons.",IF(AND(BA27="Fazer Pesquisa",BB27="Pesquisa Consistente p/ Internacional"),IF(BD27="País na TabelaDiariasInternacionais",VLOOKUP($AK$23,TabelaDiariasInternacionais,BE27),"País Desc."),"-")))</f>
        <v>-</v>
      </c>
    </row>
    <row r="28" spans="1:61" ht="21.95" customHeight="1" x14ac:dyDescent="0.25">
      <c r="A28" s="77"/>
      <c r="B28" s="48"/>
      <c r="C28" s="140"/>
      <c r="D28" s="141"/>
      <c r="E28" s="141"/>
      <c r="F28" s="141"/>
      <c r="G28" s="141"/>
      <c r="H28" s="141"/>
      <c r="I28" s="141"/>
      <c r="J28" s="141"/>
      <c r="K28" s="141"/>
      <c r="L28" s="141"/>
      <c r="M28" s="141"/>
      <c r="N28" s="141"/>
      <c r="O28" s="141"/>
      <c r="P28" s="141"/>
      <c r="Q28" s="141"/>
      <c r="R28" s="141"/>
      <c r="S28" s="103"/>
      <c r="T28" s="103"/>
      <c r="U28" s="103"/>
      <c r="V28" s="103"/>
      <c r="W28" s="103"/>
      <c r="X28" s="103"/>
      <c r="Y28" s="103"/>
      <c r="Z28" s="103"/>
      <c r="AA28" s="104"/>
      <c r="AB28" s="104"/>
      <c r="AC28" s="104"/>
      <c r="AD28" s="104"/>
      <c r="AE28" s="104"/>
      <c r="AF28" s="104"/>
      <c r="AG28" s="145"/>
      <c r="AH28" s="146"/>
      <c r="AI28" s="146"/>
      <c r="AJ28" s="146"/>
      <c r="AK28" s="146"/>
      <c r="AL28" s="147"/>
      <c r="AM28" s="145"/>
      <c r="AN28" s="146"/>
      <c r="AO28" s="146"/>
      <c r="AP28" s="146"/>
      <c r="AQ28" s="146"/>
      <c r="AR28" s="147"/>
      <c r="AS28" s="142" t="str">
        <f t="shared" ref="AS28:AS34" si="3">IF(AND(ISBLANK(AG28),ISBLANK(AM28)),"",ROUND(AG28*AM28,2))</f>
        <v/>
      </c>
      <c r="AT28" s="143"/>
      <c r="AU28" s="143"/>
      <c r="AV28" s="143"/>
      <c r="AW28" s="143"/>
      <c r="AX28" s="144"/>
      <c r="AY28" s="44"/>
      <c r="AZ28" s="48"/>
      <c r="BA28" s="38" t="str">
        <f>IF(OR(C28=Intervalos!$Y$2,C28=Intervalos!$Y$3,C28=Intervalos!$Y$4,C28=Intervalos!$Y$5,C28=Intervalos!$Y$6,C28=Intervalos!$Y$7,C28=Intervalos!$Y$8,C28=Intervalos!$Y$9,C28=Intervalos!$Y$10,C28=Intervalos!$Y$11,C28=Intervalos!$Y$12,C28=Intervalos!$Y$13,C28=Intervalos!$Y$14,C28=Intervalos!$Y$15,C28=Intervalos!$Y$16),"Fazer Pesquisa","Não Fazer Pesquisa")</f>
        <v>Não Fazer Pesquisa</v>
      </c>
      <c r="BB28" s="38" t="str">
        <f>IF(AND(OR(C28=Intervalos!$Y$3,C28=Intervalos!$Y$4,C28=Intervalos!$Y$6,C28=Intervalos!$Y$8,C28=Intervalos!$Y$10,C28=Intervalos!$Y$12,C28=Intervalos!$Y$14,C28=Intervalos!$Y$16),$AK$23="Brasil"),"Pesquisa Consistente p/ Nacional",IF(AND(OR(C28=Intervalos!$Y$5,C28=Intervalos!$Y$7,C28=Intervalos!$Y$9,C28=Intervalos!$Y$11,C28=Intervalos!$Y$13,C28=Intervalos!$Y$15),$AK$23&lt;&gt;"Brasil"),"Pesquisa Consistente p/ Internacional",IF(C28=Intervalos!$Y$2,"Pesquisa Consistente p/ Adic. Desloc.","Pesquisa Inconsistente")))</f>
        <v>Pesquisa Inconsistente</v>
      </c>
      <c r="BC28" s="38" t="str">
        <f>IF(AND(BA28="Fazer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28" s="38" t="str">
        <f>IF(AND(BA28="Fazer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28" s="39" t="e">
        <f t="shared" si="0"/>
        <v>#N/A</v>
      </c>
      <c r="BF28" s="40">
        <f ca="1">SUMIF($C$27:$R$34,Intervalos!$Y3,$AS$27:$AX$34)</f>
        <v>0</v>
      </c>
      <c r="BG28" s="41" t="str">
        <f t="shared" si="1"/>
        <v>-</v>
      </c>
      <c r="BH28" s="41" t="str">
        <f t="shared" ref="BH28:BH34" si="4">IF(OR(BI28="-",BI28="Incons.",BI28="País Desc."),BI28,ROUND(BI28*$H$35,2))</f>
        <v>-</v>
      </c>
      <c r="BI28" s="41" t="str">
        <f t="shared" si="2"/>
        <v>-</v>
      </c>
    </row>
    <row r="29" spans="1:61" ht="21.95" customHeight="1" x14ac:dyDescent="0.25">
      <c r="A29" s="77"/>
      <c r="B29" s="48"/>
      <c r="C29" s="140"/>
      <c r="D29" s="141"/>
      <c r="E29" s="141"/>
      <c r="F29" s="141"/>
      <c r="G29" s="141"/>
      <c r="H29" s="141"/>
      <c r="I29" s="141"/>
      <c r="J29" s="141"/>
      <c r="K29" s="141"/>
      <c r="L29" s="141"/>
      <c r="M29" s="141"/>
      <c r="N29" s="141"/>
      <c r="O29" s="141"/>
      <c r="P29" s="141"/>
      <c r="Q29" s="141"/>
      <c r="R29" s="141"/>
      <c r="S29" s="103"/>
      <c r="T29" s="103"/>
      <c r="U29" s="103"/>
      <c r="V29" s="103"/>
      <c r="W29" s="103"/>
      <c r="X29" s="103"/>
      <c r="Y29" s="103"/>
      <c r="Z29" s="103"/>
      <c r="AA29" s="104"/>
      <c r="AB29" s="104"/>
      <c r="AC29" s="104"/>
      <c r="AD29" s="104"/>
      <c r="AE29" s="104"/>
      <c r="AF29" s="104"/>
      <c r="AG29" s="145"/>
      <c r="AH29" s="146"/>
      <c r="AI29" s="146"/>
      <c r="AJ29" s="146"/>
      <c r="AK29" s="146"/>
      <c r="AL29" s="147"/>
      <c r="AM29" s="145"/>
      <c r="AN29" s="146"/>
      <c r="AO29" s="146"/>
      <c r="AP29" s="146"/>
      <c r="AQ29" s="146"/>
      <c r="AR29" s="147"/>
      <c r="AS29" s="142" t="str">
        <f t="shared" si="3"/>
        <v/>
      </c>
      <c r="AT29" s="143"/>
      <c r="AU29" s="143"/>
      <c r="AV29" s="143"/>
      <c r="AW29" s="143"/>
      <c r="AX29" s="144"/>
      <c r="AY29" s="44"/>
      <c r="AZ29" s="48"/>
      <c r="BA29" s="38" t="str">
        <f>IF(OR(C29=Intervalos!$Y$2,C29=Intervalos!$Y$3,C29=Intervalos!$Y$4,C29=Intervalos!$Y$5,C29=Intervalos!$Y$6,C29=Intervalos!$Y$7,C29=Intervalos!$Y$8,C29=Intervalos!$Y$9,C29=Intervalos!$Y$10,C29=Intervalos!$Y$11,C29=Intervalos!$Y$12,C29=Intervalos!$Y$13,C29=Intervalos!$Y$14,C29=Intervalos!$Y$15,C29=Intervalos!$Y$16),"Fazer Pesquisa","Não Fazer Pesquisa")</f>
        <v>Não Fazer Pesquisa</v>
      </c>
      <c r="BB29" s="38" t="str">
        <f>IF(AND(OR(C29=Intervalos!$Y$3,C29=Intervalos!$Y$4,C29=Intervalos!$Y$6,C29=Intervalos!$Y$8,C29=Intervalos!$Y$10,C29=Intervalos!$Y$12,C29=Intervalos!$Y$14,C29=Intervalos!$Y$16),$AK$23="Brasil"),"Pesquisa Consistente p/ Nacional",IF(AND(OR(C29=Intervalos!$Y$5,C29=Intervalos!$Y$7,C29=Intervalos!$Y$9,C29=Intervalos!$Y$11,C29=Intervalos!$Y$13,C29=Intervalos!$Y$15),$AK$23&lt;&gt;"Brasil"),"Pesquisa Consistente p/ Internacional",IF(C29=Intervalos!$Y$2,"Pesquisa Consistente p/ Adic. Desloc.","Pesquisa Inconsistente")))</f>
        <v>Pesquisa Inconsistente</v>
      </c>
      <c r="BC29" s="38" t="str">
        <f>IF(AND(BA29="Fazer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29" s="38" t="str">
        <f>IF(AND(BA29="Fazer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29" s="39" t="e">
        <f t="shared" si="0"/>
        <v>#N/A</v>
      </c>
      <c r="BF29" s="40">
        <f ca="1">SUMIF($C$27:$R$34,Intervalos!$Y4,$AS$27:$AX$34)</f>
        <v>0</v>
      </c>
      <c r="BG29" s="41" t="str">
        <f t="shared" si="1"/>
        <v>-</v>
      </c>
      <c r="BH29" s="41" t="str">
        <f t="shared" si="4"/>
        <v>-</v>
      </c>
      <c r="BI29" s="41" t="str">
        <f t="shared" si="2"/>
        <v>-</v>
      </c>
    </row>
    <row r="30" spans="1:61" ht="21.95" customHeight="1" x14ac:dyDescent="0.25">
      <c r="A30" s="77"/>
      <c r="B30" s="48"/>
      <c r="C30" s="140"/>
      <c r="D30" s="141"/>
      <c r="E30" s="141"/>
      <c r="F30" s="141"/>
      <c r="G30" s="141"/>
      <c r="H30" s="141"/>
      <c r="I30" s="141"/>
      <c r="J30" s="141"/>
      <c r="K30" s="141"/>
      <c r="L30" s="141"/>
      <c r="M30" s="141"/>
      <c r="N30" s="141"/>
      <c r="O30" s="141"/>
      <c r="P30" s="141"/>
      <c r="Q30" s="141"/>
      <c r="R30" s="141"/>
      <c r="S30" s="30"/>
      <c r="T30" s="30"/>
      <c r="U30" s="30"/>
      <c r="V30" s="30"/>
      <c r="W30" s="30"/>
      <c r="X30" s="30"/>
      <c r="Y30" s="30"/>
      <c r="Z30" s="30"/>
      <c r="AA30" s="36"/>
      <c r="AB30" s="36"/>
      <c r="AC30" s="36"/>
      <c r="AD30" s="36"/>
      <c r="AE30" s="36"/>
      <c r="AF30" s="36"/>
      <c r="AG30" s="145"/>
      <c r="AH30" s="146"/>
      <c r="AI30" s="146"/>
      <c r="AJ30" s="146"/>
      <c r="AK30" s="146"/>
      <c r="AL30" s="147"/>
      <c r="AM30" s="145"/>
      <c r="AN30" s="146"/>
      <c r="AO30" s="146"/>
      <c r="AP30" s="146"/>
      <c r="AQ30" s="146"/>
      <c r="AR30" s="147"/>
      <c r="AS30" s="142" t="str">
        <f t="shared" si="3"/>
        <v/>
      </c>
      <c r="AT30" s="143"/>
      <c r="AU30" s="143"/>
      <c r="AV30" s="143"/>
      <c r="AW30" s="143"/>
      <c r="AX30" s="144"/>
      <c r="AY30" s="44"/>
      <c r="AZ30" s="48"/>
      <c r="BA30" s="38" t="str">
        <f>IF(OR(C30=Intervalos!$Y$2,C30=Intervalos!$Y$3,C30=Intervalos!$Y$4,C30=Intervalos!$Y$5,C30=Intervalos!$Y$6,C30=Intervalos!$Y$7,C30=Intervalos!$Y$8,C30=Intervalos!$Y$9,C30=Intervalos!$Y$10,C30=Intervalos!$Y$11,C30=Intervalos!$Y$12,C30=Intervalos!$Y$13,C30=Intervalos!$Y$14,C30=Intervalos!$Y$15,C30=Intervalos!$Y$16),"Fazer Pesquisa","Não Fazer Pesquisa")</f>
        <v>Não Fazer Pesquisa</v>
      </c>
      <c r="BB30" s="38" t="str">
        <f>IF(AND(OR(C30=Intervalos!$Y$3,C30=Intervalos!$Y$4,C30=Intervalos!$Y$6,C30=Intervalos!$Y$8,C30=Intervalos!$Y$10,C30=Intervalos!$Y$12,C30=Intervalos!$Y$14,C30=Intervalos!$Y$16),$AK$23="Brasil"),"Pesquisa Consistente p/ Nacional",IF(AND(OR(C30=Intervalos!$Y$5,C30=Intervalos!$Y$7,C30=Intervalos!$Y$9,C30=Intervalos!$Y$11,C30=Intervalos!$Y$13,C30=Intervalos!$Y$15),$AK$23&lt;&gt;"Brasil"),"Pesquisa Consistente p/ Internacional",IF(C30=Intervalos!$Y$2,"Pesquisa Consistente p/ Adic. Desloc.","Pesquisa Inconsistente")))</f>
        <v>Pesquisa Inconsistente</v>
      </c>
      <c r="BC30" s="38" t="str">
        <f>IF(AND(BA30="Fazer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30" s="38" t="str">
        <f>IF(AND(BA30="Fazer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30" s="39" t="e">
        <f t="shared" si="0"/>
        <v>#N/A</v>
      </c>
      <c r="BF30" s="40">
        <f ca="1">SUMIF($C$27:$R$34,Intervalos!$Y5,$AS$27:$AX$34)</f>
        <v>0</v>
      </c>
      <c r="BG30" s="41" t="str">
        <f t="shared" si="1"/>
        <v>-</v>
      </c>
      <c r="BH30" s="41" t="str">
        <f t="shared" si="4"/>
        <v>-</v>
      </c>
      <c r="BI30" s="41" t="str">
        <f t="shared" si="2"/>
        <v>-</v>
      </c>
    </row>
    <row r="31" spans="1:61" ht="21.95" customHeight="1" x14ac:dyDescent="0.25">
      <c r="A31" s="77"/>
      <c r="B31" s="48"/>
      <c r="C31" s="140"/>
      <c r="D31" s="141"/>
      <c r="E31" s="141"/>
      <c r="F31" s="141"/>
      <c r="G31" s="141"/>
      <c r="H31" s="141"/>
      <c r="I31" s="141"/>
      <c r="J31" s="141"/>
      <c r="K31" s="141"/>
      <c r="L31" s="141"/>
      <c r="M31" s="141"/>
      <c r="N31" s="141"/>
      <c r="O31" s="141"/>
      <c r="P31" s="141"/>
      <c r="Q31" s="141"/>
      <c r="R31" s="141"/>
      <c r="S31" s="30"/>
      <c r="T31" s="30"/>
      <c r="U31" s="30"/>
      <c r="V31" s="30"/>
      <c r="W31" s="30"/>
      <c r="X31" s="30"/>
      <c r="Y31" s="30"/>
      <c r="Z31" s="30"/>
      <c r="AA31" s="36"/>
      <c r="AB31" s="36"/>
      <c r="AC31" s="36"/>
      <c r="AD31" s="36"/>
      <c r="AE31" s="36"/>
      <c r="AF31" s="36"/>
      <c r="AG31" s="145"/>
      <c r="AH31" s="146"/>
      <c r="AI31" s="146"/>
      <c r="AJ31" s="146"/>
      <c r="AK31" s="146"/>
      <c r="AL31" s="147"/>
      <c r="AM31" s="145"/>
      <c r="AN31" s="146"/>
      <c r="AO31" s="146"/>
      <c r="AP31" s="146"/>
      <c r="AQ31" s="146"/>
      <c r="AR31" s="147"/>
      <c r="AS31" s="142" t="str">
        <f t="shared" si="3"/>
        <v/>
      </c>
      <c r="AT31" s="143"/>
      <c r="AU31" s="143"/>
      <c r="AV31" s="143"/>
      <c r="AW31" s="143"/>
      <c r="AX31" s="144"/>
      <c r="AY31" s="44"/>
      <c r="AZ31" s="48"/>
      <c r="BA31" s="38" t="str">
        <f>IF(OR(C31=Intervalos!$Y$2,C31=Intervalos!$Y$3,C31=Intervalos!$Y$4,C31=Intervalos!$Y$5,C31=Intervalos!$Y$6,C31=Intervalos!$Y$7,C31=Intervalos!$Y$8,C31=Intervalos!$Y$9,C31=Intervalos!$Y$10,C31=Intervalos!$Y$11,C31=Intervalos!$Y$12,C31=Intervalos!$Y$13,C31=Intervalos!$Y$14,C31=Intervalos!$Y$15,C31=Intervalos!$Y$16),"Fazer Pesquisa","Não Fazer Pesquisa")</f>
        <v>Não Fazer Pesquisa</v>
      </c>
      <c r="BB31" s="38" t="str">
        <f>IF(AND(OR(C31=Intervalos!$Y$3,C31=Intervalos!$Y$4,C31=Intervalos!$Y$6,C31=Intervalos!$Y$8,C31=Intervalos!$Y$10,C31=Intervalos!$Y$12,C31=Intervalos!$Y$14,C31=Intervalos!$Y$16),$AK$23="Brasil"),"Pesquisa Consistente p/ Nacional",IF(AND(OR(C31=Intervalos!$Y$5,C31=Intervalos!$Y$7,C31=Intervalos!$Y$9,C31=Intervalos!$Y$11,C31=Intervalos!$Y$13,C31=Intervalos!$Y$15),$AK$23&lt;&gt;"Brasil"),"Pesquisa Consistente p/ Internacional",IF(C31=Intervalos!$Y$2,"Pesquisa Consistente p/ Adic. Desloc.","Pesquisa Inconsistente")))</f>
        <v>Pesquisa Inconsistente</v>
      </c>
      <c r="BC31" s="38" t="str">
        <f>IF(AND(BA31="Fazer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31" s="38" t="str">
        <f>IF(AND(BA31="Fazer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31" s="39" t="e">
        <f t="shared" si="0"/>
        <v>#N/A</v>
      </c>
      <c r="BF31" s="40">
        <f ca="1">SUMIF($C$27:$R$34,Intervalos!$Y6,$AS$27:$AX$34)</f>
        <v>0</v>
      </c>
      <c r="BG31" s="41" t="str">
        <f t="shared" si="1"/>
        <v>-</v>
      </c>
      <c r="BH31" s="41" t="str">
        <f t="shared" si="4"/>
        <v>-</v>
      </c>
      <c r="BI31" s="41" t="str">
        <f t="shared" si="2"/>
        <v>-</v>
      </c>
    </row>
    <row r="32" spans="1:61" ht="21.95" customHeight="1" x14ac:dyDescent="0.25">
      <c r="A32" s="77"/>
      <c r="B32" s="48"/>
      <c r="C32" s="140"/>
      <c r="D32" s="141"/>
      <c r="E32" s="141"/>
      <c r="F32" s="141"/>
      <c r="G32" s="141"/>
      <c r="H32" s="141"/>
      <c r="I32" s="141"/>
      <c r="J32" s="141"/>
      <c r="K32" s="141"/>
      <c r="L32" s="141"/>
      <c r="M32" s="141"/>
      <c r="N32" s="141"/>
      <c r="O32" s="141"/>
      <c r="P32" s="141"/>
      <c r="Q32" s="141"/>
      <c r="R32" s="141"/>
      <c r="S32" s="30"/>
      <c r="T32" s="30"/>
      <c r="U32" s="30"/>
      <c r="V32" s="30"/>
      <c r="W32" s="30"/>
      <c r="X32" s="30"/>
      <c r="Y32" s="30"/>
      <c r="Z32" s="30"/>
      <c r="AA32" s="36"/>
      <c r="AB32" s="36"/>
      <c r="AC32" s="36"/>
      <c r="AD32" s="36"/>
      <c r="AE32" s="36"/>
      <c r="AF32" s="36"/>
      <c r="AG32" s="145"/>
      <c r="AH32" s="146"/>
      <c r="AI32" s="146"/>
      <c r="AJ32" s="146"/>
      <c r="AK32" s="146"/>
      <c r="AL32" s="147"/>
      <c r="AM32" s="145"/>
      <c r="AN32" s="146"/>
      <c r="AO32" s="146"/>
      <c r="AP32" s="146"/>
      <c r="AQ32" s="146"/>
      <c r="AR32" s="147"/>
      <c r="AS32" s="142" t="str">
        <f t="shared" si="3"/>
        <v/>
      </c>
      <c r="AT32" s="143"/>
      <c r="AU32" s="143"/>
      <c r="AV32" s="143"/>
      <c r="AW32" s="143"/>
      <c r="AX32" s="144"/>
      <c r="AY32" s="44"/>
      <c r="AZ32" s="48"/>
      <c r="BA32" s="38" t="str">
        <f>IF(OR(C32=Intervalos!$Y$2,C32=Intervalos!$Y$3,C32=Intervalos!$Y$4,C32=Intervalos!$Y$5,C32=Intervalos!$Y$6,C32=Intervalos!$Y$7,C32=Intervalos!$Y$8,C32=Intervalos!$Y$9,C32=Intervalos!$Y$10,C32=Intervalos!$Y$11,C32=Intervalos!$Y$12,C32=Intervalos!$Y$13,C32=Intervalos!$Y$14,C32=Intervalos!$Y$15,C32=Intervalos!$Y$16),"Fazer Pesquisa","Não Fazer Pesquisa")</f>
        <v>Não Fazer Pesquisa</v>
      </c>
      <c r="BB32" s="38" t="str">
        <f>IF(AND(OR(C32=Intervalos!$Y$3,C32=Intervalos!$Y$4,C32=Intervalos!$Y$6,C32=Intervalos!$Y$8,C32=Intervalos!$Y$10,C32=Intervalos!$Y$12,C32=Intervalos!$Y$14,C32=Intervalos!$Y$16),$AK$23="Brasil"),"Pesquisa Consistente p/ Nacional",IF(AND(OR(C32=Intervalos!$Y$5,C32=Intervalos!$Y$7,C32=Intervalos!$Y$9,C32=Intervalos!$Y$11,C32=Intervalos!$Y$13,C32=Intervalos!$Y$15),$AK$23&lt;&gt;"Brasil"),"Pesquisa Consistente p/ Internacional",IF(C32=Intervalos!$Y$2,"Pesquisa Consistente p/ Adic. Desloc.","Pesquisa Inconsistente")))</f>
        <v>Pesquisa Inconsistente</v>
      </c>
      <c r="BC32" s="38" t="str">
        <f>IF(AND(BA32="Fazer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32" s="38" t="str">
        <f>IF(AND(BA32="Fazer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32" s="39" t="e">
        <f t="shared" si="0"/>
        <v>#N/A</v>
      </c>
      <c r="BF32" s="40">
        <f ca="1">SUMIF($C$27:$R$34,Intervalos!$Y7,$AS$27:$AX$34)</f>
        <v>0</v>
      </c>
      <c r="BG32" s="41" t="str">
        <f t="shared" si="1"/>
        <v>-</v>
      </c>
      <c r="BH32" s="41" t="str">
        <f t="shared" si="4"/>
        <v>-</v>
      </c>
      <c r="BI32" s="41" t="str">
        <f t="shared" si="2"/>
        <v>-</v>
      </c>
    </row>
    <row r="33" spans="1:61" ht="21.95" customHeight="1" x14ac:dyDescent="0.25">
      <c r="A33" s="77"/>
      <c r="B33" s="48"/>
      <c r="C33" s="140"/>
      <c r="D33" s="141"/>
      <c r="E33" s="141"/>
      <c r="F33" s="141"/>
      <c r="G33" s="141"/>
      <c r="H33" s="141"/>
      <c r="I33" s="141"/>
      <c r="J33" s="141"/>
      <c r="K33" s="141"/>
      <c r="L33" s="141"/>
      <c r="M33" s="141"/>
      <c r="N33" s="141"/>
      <c r="O33" s="141"/>
      <c r="P33" s="141"/>
      <c r="Q33" s="141"/>
      <c r="R33" s="141"/>
      <c r="S33" s="30"/>
      <c r="T33" s="30"/>
      <c r="U33" s="30"/>
      <c r="V33" s="30"/>
      <c r="W33" s="30"/>
      <c r="X33" s="30"/>
      <c r="Y33" s="30"/>
      <c r="Z33" s="30"/>
      <c r="AA33" s="36"/>
      <c r="AB33" s="36"/>
      <c r="AC33" s="36"/>
      <c r="AD33" s="36"/>
      <c r="AE33" s="36"/>
      <c r="AF33" s="36"/>
      <c r="AG33" s="145"/>
      <c r="AH33" s="146"/>
      <c r="AI33" s="146"/>
      <c r="AJ33" s="146"/>
      <c r="AK33" s="146"/>
      <c r="AL33" s="147"/>
      <c r="AM33" s="145"/>
      <c r="AN33" s="146"/>
      <c r="AO33" s="146"/>
      <c r="AP33" s="146"/>
      <c r="AQ33" s="146"/>
      <c r="AR33" s="147"/>
      <c r="AS33" s="142" t="str">
        <f t="shared" si="3"/>
        <v/>
      </c>
      <c r="AT33" s="143"/>
      <c r="AU33" s="143"/>
      <c r="AV33" s="143"/>
      <c r="AW33" s="143"/>
      <c r="AX33" s="144"/>
      <c r="AY33" s="44"/>
      <c r="AZ33" s="48"/>
      <c r="BA33" s="38" t="str">
        <f>IF(OR(C33=Intervalos!$Y$2,C33=Intervalos!$Y$3,C33=Intervalos!$Y$4,C33=Intervalos!$Y$5,C33=Intervalos!$Y$6,C33=Intervalos!$Y$7,C33=Intervalos!$Y$8,C33=Intervalos!$Y$9,C33=Intervalos!$Y$10,C33=Intervalos!$Y$11,C33=Intervalos!$Y$12,C33=Intervalos!$Y$13,C33=Intervalos!$Y$14,C33=Intervalos!$Y$15,C33=Intervalos!$Y$16),"Fazer Pesquisa","Não Fazer Pesquisa")</f>
        <v>Não Fazer Pesquisa</v>
      </c>
      <c r="BB33" s="38" t="str">
        <f>IF(AND(OR(C33=Intervalos!$Y$3,C33=Intervalos!$Y$4,C33=Intervalos!$Y$6,C33=Intervalos!$Y$8,C33=Intervalos!$Y$10,C33=Intervalos!$Y$12,C33=Intervalos!$Y$14,C33=Intervalos!$Y$16),$AK$23="Brasil"),"Pesquisa Consistente p/ Nacional",IF(AND(OR(C33=Intervalos!$Y$5,C33=Intervalos!$Y$7,C33=Intervalos!$Y$9,C33=Intervalos!$Y$11,C33=Intervalos!$Y$13,C33=Intervalos!$Y$15),$AK$23&lt;&gt;"Brasil"),"Pesquisa Consistente p/ Internacional",IF(C33=Intervalos!$Y$2,"Pesquisa Consistente p/ Adic. Desloc.","Pesquisa Inconsistente")))</f>
        <v>Pesquisa Inconsistente</v>
      </c>
      <c r="BC33" s="38" t="str">
        <f>IF(AND(BA33="Fazer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33" s="38" t="str">
        <f>IF(AND(BA33="Fazer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33" s="39" t="e">
        <f t="shared" si="0"/>
        <v>#N/A</v>
      </c>
      <c r="BF33" s="40">
        <f ca="1">SUMIF($C$27:$R$34,Intervalos!$Y8,$AS$27:$AX$34)</f>
        <v>0</v>
      </c>
      <c r="BG33" s="41" t="str">
        <f t="shared" si="1"/>
        <v>-</v>
      </c>
      <c r="BH33" s="41" t="str">
        <f t="shared" si="4"/>
        <v>-</v>
      </c>
      <c r="BI33" s="41" t="str">
        <f t="shared" si="2"/>
        <v>-</v>
      </c>
    </row>
    <row r="34" spans="1:61" ht="21.95" customHeight="1" x14ac:dyDescent="0.25">
      <c r="A34" s="77"/>
      <c r="B34" s="48"/>
      <c r="C34" s="140"/>
      <c r="D34" s="141"/>
      <c r="E34" s="141"/>
      <c r="F34" s="141"/>
      <c r="G34" s="141"/>
      <c r="H34" s="141"/>
      <c r="I34" s="141"/>
      <c r="J34" s="141"/>
      <c r="K34" s="141"/>
      <c r="L34" s="141"/>
      <c r="M34" s="141"/>
      <c r="N34" s="141"/>
      <c r="O34" s="141"/>
      <c r="P34" s="141"/>
      <c r="Q34" s="141"/>
      <c r="R34" s="141"/>
      <c r="S34" s="30"/>
      <c r="T34" s="30"/>
      <c r="U34" s="30"/>
      <c r="V34" s="30"/>
      <c r="W34" s="30"/>
      <c r="X34" s="30"/>
      <c r="Y34" s="30"/>
      <c r="Z34" s="30"/>
      <c r="AA34" s="36"/>
      <c r="AB34" s="36"/>
      <c r="AC34" s="36"/>
      <c r="AD34" s="36"/>
      <c r="AE34" s="36"/>
      <c r="AF34" s="36"/>
      <c r="AG34" s="145"/>
      <c r="AH34" s="146"/>
      <c r="AI34" s="146"/>
      <c r="AJ34" s="146"/>
      <c r="AK34" s="146"/>
      <c r="AL34" s="147"/>
      <c r="AM34" s="145"/>
      <c r="AN34" s="146"/>
      <c r="AO34" s="146"/>
      <c r="AP34" s="146"/>
      <c r="AQ34" s="146"/>
      <c r="AR34" s="147"/>
      <c r="AS34" s="142" t="str">
        <f t="shared" si="3"/>
        <v/>
      </c>
      <c r="AT34" s="143"/>
      <c r="AU34" s="143"/>
      <c r="AV34" s="143"/>
      <c r="AW34" s="143"/>
      <c r="AX34" s="144"/>
      <c r="AY34" s="44"/>
      <c r="AZ34" s="48"/>
      <c r="BA34" s="38" t="str">
        <f>IF(OR(C34=Intervalos!$Y$2,C34=Intervalos!$Y$3,C34=Intervalos!$Y$4,C34=Intervalos!$Y$5,C34=Intervalos!$Y$6,C34=Intervalos!$Y$7,C34=Intervalos!$Y$8,C34=Intervalos!$Y$9,C34=Intervalos!$Y$10,C34=Intervalos!$Y$11,C34=Intervalos!$Y$12,C34=Intervalos!$Y$13,C34=Intervalos!$Y$14,C34=Intervalos!$Y$15,C34=Intervalos!$Y$16),"Fazer Pesquisa","Não Fazer Pesquisa")</f>
        <v>Não Fazer Pesquisa</v>
      </c>
      <c r="BB34" s="38" t="str">
        <f>IF(AND(OR(C34=Intervalos!$Y$3,C34=Intervalos!$Y$4,C34=Intervalos!$Y$6,C34=Intervalos!$Y$8,C34=Intervalos!$Y$10,C34=Intervalos!$Y$12,C34=Intervalos!$Y$14,C34=Intervalos!$Y$16),$AK$23="Brasil"),"Pesquisa Consistente p/ Nacional",IF(AND(OR(C34=Intervalos!$Y$5,C34=Intervalos!$Y$7,C34=Intervalos!$Y$9,C34=Intervalos!$Y$11,C34=Intervalos!$Y$13,C34=Intervalos!$Y$15),$AK$23&lt;&gt;"Brasil"),"Pesquisa Consistente p/ Internacional",IF(C34=Intervalos!$Y$2,"Pesquisa Consistente p/ Adic. Desloc.","Pesquisa Inconsistente")))</f>
        <v>Pesquisa Inconsistente</v>
      </c>
      <c r="BC34" s="38" t="str">
        <f>IF(AND(BA34="Fazer Pesquisa",$AK$23="Brasil"),IF(OR($F$23=Intervalos!$M$3,$F$23=Intervalos!$M$4,$F$23=Intervalos!$M$5,$F$23=Intervalos!$M$6,$F$23=Intervalos!$M$7,$F$23=Intervalos!$M$8,$F$23=Intervalos!$M$9,$F$23=Intervalos!$M$10,$F$23=Intervalos!$M$11,$F$23=Intervalos!$M$12,$F$23=Intervalos!$M$13,$F$23=Intervalos!$M$14,$F$23=Intervalos!$M$15,$F$23=Intervalos!$M$16,$F$23=Intervalos!$M$17,$F$23=Intervalos!$M$18,$F$23=Intervalos!$M$19,$F$23=Intervalos!$M$20,$F$23=Intervalos!$M$21,$F$23=Intervalos!$M$22,$F$23=Intervalos!$M$23,$F$23=Intervalos!$M$24,$F$23=Intervalos!$M$25,$F$23=Intervalos!$M$26,$F$23=Intervalos!$M$27,$F$23=Intervalos!$M$28,$F$23=Intervalos!$M$29,$F$23=Intervalos!$M$30),"Cidade na TabelaDiariasNacionais","Cidade não localizada na TabelaDiariasNacionais"),"-")</f>
        <v>-</v>
      </c>
      <c r="BD34" s="38" t="str">
        <f>IF(AND(BA34="Fazer Pesquisa",$AK$23&lt;&gt;"Brasil"),IF(OR($AK$23=Intervalos!$S$3,$AK$23=Intervalos!$S$4,$AK$23=Intervalos!$S$5,$AK$23=Intervalos!$S$6,$AK$23=Intervalos!$S$7,$AK$23=Intervalos!$S$8,$AK$23=Intervalos!$S$9,$AK$23=Intervalos!$S$10,$AK$23=Intervalos!$S$11,$AK$23=Intervalos!$S$12,$AK$23=Intervalos!$S$13,$AK$23=Intervalos!$S$14,$AK$23=Intervalos!$S$15,$AK$23=Intervalos!$S$16,$AK$23=Intervalos!$S$17,$AK$23=Intervalos!$S$18,$AK$23=Intervalos!$S$19,$AK$23=Intervalos!$S$20,$AK$23=Intervalos!$S$21,$AK$23=Intervalos!$S$22,$AK$23=Intervalos!$S$23,$AK$23=Intervalos!$S$24,$AK$23=Intervalos!$S$25,$AK$23=Intervalos!$S$26,$AK$23=Intervalos!$S$27,$AK$23=Intervalos!$S$28,$AK$23=Intervalos!$S$29,$AK$23=Intervalos!$S$30,$AK$23=Intervalos!$S$31,$AK$23=Intervalos!$S$32,$AK$23=Intervalos!$S$33,$AK$23=Intervalos!$S$34,$AK$23=Intervalos!$S$35,$AK$23=Intervalos!$S$36,$AK$23=Intervalos!$S$37,$AK$23=Intervalos!$S$38,$AK$23=Intervalos!$S$39,$AK$23=Intervalos!$S$40,$AK$23=Intervalos!$S$41,$AK$23=Intervalos!$S$42,$AK$23=Intervalos!$S$43,$AK$23=Intervalos!$S$44,$AK$23=Intervalos!$S$45,$AK$23=Intervalos!$S$46,$AK$23=Intervalos!$S$47,$AK$23=Intervalos!$S$48,$AK$23=Intervalos!$S$49,$AK$23=Intervalos!$S$50,$AK$23=Intervalos!$S$51,$AK$23=Intervalos!$S$52,$AK$23=Intervalos!$S$53,$AK$23=Intervalos!$S$54,$AK$23=Intervalos!$S$55,$AK$23=Intervalos!$S$56,$AK$23=Intervalos!$S$57,$AK$23=Intervalos!$S$58,$AK$23=Intervalos!$S$59,$AK$23=Intervalos!$S$60,$AK$23=Intervalos!$S$61,$AK$23=Intervalos!$S$62,$AK$23=Intervalos!$S$63,$AK$23=Intervalos!$S$64,$AK$23=Intervalos!$S$65,$AK$23=Intervalos!$S$66,$AK$23=Intervalos!$S$67,$AK$23=Intervalos!$S$68,$AK$23=Intervalos!$S$69,$AK$23=Intervalos!$S$70,$AK$23=Intervalos!$S$71,$AK$23=Intervalos!$S$72,$AK$23=Intervalos!$S$73,$AK$23=Intervalos!$S$74,$AK$23=Intervalos!$S$75,$AK$23=Intervalos!$S$76,$AK$23=Intervalos!$S$77,$AK$23=Intervalos!$S$78,$AK$23=Intervalos!$S$79,$AK$23=Intervalos!$S$80,$AK$23=Intervalos!$S$81,$AK$23=Intervalos!$S$82,$AK$23=Intervalos!$S$83,$AK$23=Intervalos!$S$84,$AK$23=Intervalos!$S$85,$AK$23=Intervalos!$S$86,$AK$23=Intervalos!$S$87,$AK$23=Intervalos!$S$88,$AK$23=Intervalos!$S$89,$AK$23=Intervalos!$S$90,$AK$23=Intervalos!$S$91,$AK$23=Intervalos!$S$92,$AK$23=Intervalos!$S$93,$AK$23=Intervalos!$S$94,$AK$23=Intervalos!$S$95,$AK$23=Intervalos!$S$96,$AK$23=Intervalos!$S$97,$AK$23=Intervalos!$S$98,$AK$23=Intervalos!$S$99,$AK$23=Intervalos!$S$100,$AK$23=Intervalos!$S$101,$AK$23=Intervalos!$S$102,$AK$23=Intervalos!$S$103,$AK$23=Intervalos!$S$104,$AK$23=Intervalos!$S$105,$AK$23=Intervalos!$S$106,$AK$23=Intervalos!$S$107,$AK$23=Intervalos!$S$108,$AK$23=Intervalos!$S$109,$AK$23=Intervalos!$S$110,$AK$23=Intervalos!$S$111,$AK$23=Intervalos!$S$112,$AK$23=Intervalos!$S$113,$AK$23=Intervalos!$S$114,$AK$23=Intervalos!$S$115,$AK$23=Intervalos!$S$116,$AK$23=Intervalos!$S$117,$AK$23=Intervalos!$S$118,$AK$23=Intervalos!$S$119,$AK$23=Intervalos!$S$120,$AK$23=Intervalos!$S$121,$AK$23=Intervalos!$S$122,$AK$23=Intervalos!$S$123,$AK$23=Intervalos!$S$124,$AK$23=Intervalos!$S$125,$AK$23=Intervalos!$S$126,$AK$23=Intervalos!$S$127,$AK$23=Intervalos!$S$128,$AK$23=Intervalos!$S$129,$AK$23=Intervalos!$S$130,$AK$23=Intervalos!$S$131,$AK$23=Intervalos!$S$132,$AK$23=Intervalos!$S$133,$AK$23=Intervalos!$S$134,$AK$23=Intervalos!$S$135,$AK$23=Intervalos!$S$136,$AK$23=Intervalos!$S$137,$AK$23=Intervalos!$S$138,$AK$23=Intervalos!$S$139,$AK$23=Intervalos!$S$140,$AK$23=Intervalos!$S$141,$AK$23=Intervalos!$S$142,$AK$23=Intervalos!$S$143,$AK$23=Intervalos!$S$144,$AK$23=Intervalos!$S$145,$AK$23=Intervalos!$S$146,$AK$23=Intervalos!$S$147,$AK$23=Intervalos!$S$148,$AK$23=Intervalos!$S$149,$AK$23=Intervalos!$S$150,$AK$23=Intervalos!$S$151,$AK$23=Intervalos!$S$152,$AK$23=Intervalos!$S$153,$AK$23=Intervalos!$S$154,$AK$23=Intervalos!$S$155,$AK$23=Intervalos!$S$156,$AK$23=Intervalos!$S$157,$AK$23=Intervalos!$S$158,$AK$23=Intervalos!$S$159,$AK$23=Intervalos!$S$160,$AK$23=Intervalos!$S$161,$AK$23=Intervalos!$S$162,$AK$23=Intervalos!$S$163,$AK$23=Intervalos!$S$164,$AK$23=Intervalos!$S$165,$AK$23=Intervalos!$S$166,$AK$23=Intervalos!$S$167,$AK$23=Intervalos!$S$168,$AK$23=Intervalos!$S$169,$AK$23=Intervalos!$S$170,$AK$23=Intervalos!$S$171,$AK$23=Intervalos!$S$172,$AK$23=Intervalos!$S$173,$AK$23=Intervalos!$S$174,$AK$23=Intervalos!$S$175,$AK$23=Intervalos!$S$176,$AK$23=Intervalos!$S$177,$AK$23=Intervalos!$S$178,$AK$23=Intervalos!$S$179,$AK$23=Intervalos!$S$180,$AK$23=Intervalos!$S$181,$AK$23=Intervalos!$S$182,$AK$23=Intervalos!$S$183,$AK$23=Intervalos!$S$184,$AK$23=Intervalos!$S$185,$AK$23=Intervalos!$S$186,$AK$23=Intervalos!$S$187,$AK$23=Intervalos!$S$188,$AK$23=Intervalos!$S$189,$AK$23=Intervalos!$S$190,$AK$23=Intervalos!$S$191,$AK$23=Intervalos!$S$192,$AK$23=Intervalos!$S$193,$AK$23=Intervalos!$S$194,$AK$23=Intervalos!$S$195),"País na TabelaDiariasInternacionais","País não localizado na TabelaDiariasInternacionais"),"-")</f>
        <v>-</v>
      </c>
      <c r="BE34" s="39" t="e">
        <f t="shared" si="0"/>
        <v>#N/A</v>
      </c>
      <c r="BF34" s="40">
        <f ca="1">SUMIF($C$27:$R$34,Intervalos!$Y9,$AS$27:$AX$34)</f>
        <v>0</v>
      </c>
      <c r="BG34" s="41" t="str">
        <f t="shared" si="1"/>
        <v>-</v>
      </c>
      <c r="BH34" s="41" t="str">
        <f t="shared" si="4"/>
        <v>-</v>
      </c>
      <c r="BI34" s="41" t="str">
        <f t="shared" si="2"/>
        <v>-</v>
      </c>
    </row>
    <row r="35" spans="1:61" ht="21.95" customHeight="1" x14ac:dyDescent="0.25">
      <c r="A35" s="77"/>
      <c r="B35" s="48"/>
      <c r="C35" s="117" t="s">
        <v>413</v>
      </c>
      <c r="D35" s="118"/>
      <c r="E35" s="118"/>
      <c r="F35" s="118"/>
      <c r="G35" s="118"/>
      <c r="H35" s="154"/>
      <c r="I35" s="154"/>
      <c r="J35" s="154"/>
      <c r="AG35" s="116" t="s">
        <v>415</v>
      </c>
      <c r="AH35" s="116"/>
      <c r="AI35" s="116"/>
      <c r="AJ35" s="116"/>
      <c r="AK35" s="116"/>
      <c r="AL35" s="116"/>
      <c r="AM35" s="116"/>
      <c r="AN35" s="116"/>
      <c r="AO35" s="116"/>
      <c r="AP35" s="116"/>
      <c r="AQ35" s="116"/>
      <c r="AR35" s="116"/>
      <c r="AS35" s="119" t="s">
        <v>403</v>
      </c>
      <c r="AT35" s="120"/>
      <c r="AU35" s="123" t="str">
        <f>IF(AND(AS27="",AS28="",AS29="",AS30="",AS31="",AS32="",AS33="",AS34=""),"",SUM($BF$27:$BF$49))</f>
        <v/>
      </c>
      <c r="AV35" s="123"/>
      <c r="AW35" s="123"/>
      <c r="AX35" s="124"/>
      <c r="AY35" s="44"/>
      <c r="AZ35" s="48"/>
      <c r="BF35" s="40">
        <f ca="1">SUMIF($C$27:$R$34,Intervalos!$Y10,$AS$27:$AX$34)</f>
        <v>0</v>
      </c>
      <c r="BG35" s="42"/>
      <c r="BH35" s="42"/>
    </row>
    <row r="36" spans="1:61" ht="21.95" customHeight="1" x14ac:dyDescent="0.25">
      <c r="A36" s="77"/>
      <c r="B36" s="48"/>
      <c r="C36" s="127" t="s">
        <v>432</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8"/>
      <c r="AG36" s="116" t="s">
        <v>395</v>
      </c>
      <c r="AH36" s="116"/>
      <c r="AI36" s="116"/>
      <c r="AJ36" s="116"/>
      <c r="AK36" s="116"/>
      <c r="AL36" s="116"/>
      <c r="AM36" s="116"/>
      <c r="AN36" s="116"/>
      <c r="AO36" s="116"/>
      <c r="AP36" s="116"/>
      <c r="AQ36" s="116"/>
      <c r="AR36" s="116"/>
      <c r="AS36" s="119" t="s">
        <v>403</v>
      </c>
      <c r="AT36" s="120"/>
      <c r="AU36" s="123" t="str">
        <f>IF(AND(AS27="",AS28="",AS29="",AS30="",AS31="",AS32="",AS33="",AS34=""),"",AU37-AU35)</f>
        <v/>
      </c>
      <c r="AV36" s="123"/>
      <c r="AW36" s="123"/>
      <c r="AX36" s="124"/>
      <c r="AY36" s="44"/>
      <c r="AZ36" s="48"/>
      <c r="BF36" s="40">
        <f ca="1">SUMIF($C$27:$R$34,Intervalos!$Y11,$AS$27:$AX$34)</f>
        <v>0</v>
      </c>
      <c r="BG36" s="42"/>
    </row>
    <row r="37" spans="1:61" ht="21.95" customHeight="1" x14ac:dyDescent="0.25">
      <c r="A37" s="77"/>
      <c r="B37" s="48"/>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8"/>
      <c r="AG37" s="117" t="s">
        <v>39</v>
      </c>
      <c r="AH37" s="118"/>
      <c r="AI37" s="118"/>
      <c r="AJ37" s="118"/>
      <c r="AK37" s="118"/>
      <c r="AL37" s="118"/>
      <c r="AM37" s="118"/>
      <c r="AN37" s="118"/>
      <c r="AO37" s="118"/>
      <c r="AP37" s="118"/>
      <c r="AQ37" s="118"/>
      <c r="AR37" s="155"/>
      <c r="AS37" s="121" t="s">
        <v>403</v>
      </c>
      <c r="AT37" s="122"/>
      <c r="AU37" s="125" t="str">
        <f>IF(AND(AS27="",AS28="",AS29="",AS30="",AS31="",AS32="",AS33="",AS34=""),"",SUM(AS27:AS34))</f>
        <v/>
      </c>
      <c r="AV37" s="125"/>
      <c r="AW37" s="125"/>
      <c r="AX37" s="126"/>
      <c r="AY37" s="44"/>
      <c r="AZ37" s="48"/>
      <c r="BB37" s="52"/>
      <c r="BC37" s="54" t="s">
        <v>403</v>
      </c>
      <c r="BD37" s="76" t="s">
        <v>404</v>
      </c>
      <c r="BF37" s="40">
        <f ca="1">SUMIF($C$27:$R$34,Intervalos!$Y12,$AS$27:$AX$34)</f>
        <v>0</v>
      </c>
      <c r="BG37" s="42"/>
    </row>
    <row r="38" spans="1:61" ht="11.1" customHeight="1" x14ac:dyDescent="0.25">
      <c r="A38" s="77"/>
      <c r="B38" s="48"/>
      <c r="C38" s="150" t="s">
        <v>421</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51"/>
      <c r="AJ38" s="51"/>
      <c r="AK38" s="51"/>
      <c r="AL38" s="51"/>
      <c r="AM38" s="51"/>
      <c r="AN38" s="51"/>
      <c r="AO38" s="51"/>
      <c r="AP38" s="51"/>
      <c r="AQ38" s="51"/>
      <c r="AR38" s="51"/>
      <c r="AS38" s="51"/>
      <c r="AT38" s="51"/>
      <c r="AU38" s="51"/>
      <c r="AV38" s="51"/>
      <c r="AW38" s="51"/>
      <c r="AX38" s="51"/>
      <c r="AY38" s="44"/>
      <c r="AZ38" s="48"/>
      <c r="BF38" s="40">
        <f ca="1">SUMIF($C$27:$R$34,Intervalos!$Y13,$AS$27:$AX$34)</f>
        <v>0</v>
      </c>
    </row>
    <row r="39" spans="1:61" ht="11.1" customHeight="1" x14ac:dyDescent="0.25">
      <c r="A39" s="77"/>
      <c r="B39" s="48"/>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51"/>
      <c r="AJ39" s="51"/>
      <c r="AK39" s="51"/>
      <c r="AL39" s="51"/>
      <c r="AM39" s="51"/>
      <c r="AN39" s="51"/>
      <c r="AO39" s="51"/>
      <c r="AP39" s="51"/>
      <c r="AQ39" s="51"/>
      <c r="AR39" s="51"/>
      <c r="AS39" s="51"/>
      <c r="AT39" s="51"/>
      <c r="AU39" s="51"/>
      <c r="AV39" s="51"/>
      <c r="AW39" s="51"/>
      <c r="AX39" s="51"/>
      <c r="AY39" s="44"/>
      <c r="AZ39" s="48"/>
      <c r="BF39" s="40"/>
    </row>
    <row r="40" spans="1:61" ht="11.1" customHeight="1" x14ac:dyDescent="0.25">
      <c r="A40" s="77"/>
      <c r="B40" s="48"/>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51"/>
      <c r="AJ40" s="51"/>
      <c r="AK40" s="51"/>
      <c r="AL40" s="51"/>
      <c r="AM40" s="51"/>
      <c r="AN40" s="51"/>
      <c r="AO40" s="51"/>
      <c r="AP40" s="51"/>
      <c r="AQ40" s="51"/>
      <c r="AR40" s="51"/>
      <c r="AS40" s="51"/>
      <c r="AT40" s="51"/>
      <c r="AU40" s="51"/>
      <c r="AV40" s="51"/>
      <c r="AW40" s="51"/>
      <c r="AX40" s="51"/>
      <c r="AY40" s="44"/>
      <c r="AZ40" s="48"/>
      <c r="BF40" s="40"/>
    </row>
    <row r="41" spans="1:61" ht="11.1" customHeight="1" x14ac:dyDescent="0.25">
      <c r="A41" s="77"/>
      <c r="B41" s="48"/>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51"/>
      <c r="AJ41" s="51"/>
      <c r="AK41" s="51"/>
      <c r="AL41" s="51"/>
      <c r="AM41" s="51"/>
      <c r="AN41" s="51"/>
      <c r="AO41" s="51"/>
      <c r="AP41" s="51"/>
      <c r="AQ41" s="51"/>
      <c r="AR41" s="51"/>
      <c r="AS41" s="51"/>
      <c r="AT41" s="51"/>
      <c r="AU41" s="51"/>
      <c r="AV41" s="51"/>
      <c r="AW41" s="51"/>
      <c r="AX41" s="51"/>
      <c r="AY41" s="44"/>
      <c r="AZ41" s="48"/>
      <c r="BF41" s="40"/>
    </row>
    <row r="42" spans="1:61" ht="11.1" customHeight="1" x14ac:dyDescent="0.25">
      <c r="A42" s="98"/>
      <c r="B42" s="48"/>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51"/>
      <c r="AJ42" s="51"/>
      <c r="AK42" s="51"/>
      <c r="AL42" s="51"/>
      <c r="AM42" s="51"/>
      <c r="AN42" s="51"/>
      <c r="AO42" s="51"/>
      <c r="AP42" s="51"/>
      <c r="AQ42" s="51"/>
      <c r="AR42" s="51"/>
      <c r="AS42" s="51"/>
      <c r="AT42" s="51"/>
      <c r="AU42" s="51"/>
      <c r="AV42" s="51"/>
      <c r="AW42" s="51"/>
      <c r="AX42" s="51"/>
      <c r="AY42" s="44"/>
      <c r="AZ42" s="48"/>
      <c r="BF42" s="40"/>
    </row>
    <row r="43" spans="1:61" ht="11.1" customHeight="1" x14ac:dyDescent="0.25">
      <c r="A43" s="38"/>
      <c r="B43" s="48"/>
      <c r="C43" s="150" t="s">
        <v>414</v>
      </c>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51"/>
      <c r="AJ43" s="51"/>
      <c r="AK43" s="51"/>
      <c r="AL43" s="51"/>
      <c r="AM43" s="51"/>
      <c r="AN43" s="51"/>
      <c r="AO43" s="51"/>
      <c r="AP43" s="51"/>
      <c r="AQ43" s="51"/>
      <c r="AR43" s="51"/>
      <c r="AS43" s="51"/>
      <c r="AT43" s="51"/>
      <c r="AU43" s="51"/>
      <c r="AV43" s="51"/>
      <c r="AW43" s="51"/>
      <c r="AX43" s="51"/>
      <c r="AY43" s="44"/>
      <c r="AZ43" s="48"/>
      <c r="BF43" s="40"/>
    </row>
    <row r="44" spans="1:61" ht="11.1" customHeight="1" x14ac:dyDescent="0.25">
      <c r="A44" s="77"/>
      <c r="B44" s="48"/>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51"/>
      <c r="AJ44" s="51"/>
      <c r="AK44" s="51"/>
      <c r="AL44" s="51"/>
      <c r="AM44" s="51"/>
      <c r="AN44" s="51"/>
      <c r="AO44" s="51"/>
      <c r="AP44" s="51"/>
      <c r="AQ44" s="51"/>
      <c r="AR44" s="51"/>
      <c r="AS44" s="51"/>
      <c r="AT44" s="51"/>
      <c r="AU44" s="51"/>
      <c r="AV44" s="51"/>
      <c r="AW44" s="51"/>
      <c r="AX44" s="51"/>
      <c r="AY44" s="44"/>
      <c r="AZ44" s="48"/>
      <c r="BF44" s="40"/>
    </row>
    <row r="45" spans="1:61" ht="21.95" customHeight="1" x14ac:dyDescent="0.25">
      <c r="A45" s="77"/>
      <c r="B45" s="48"/>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51"/>
      <c r="AJ45" s="51"/>
      <c r="AK45" s="51"/>
      <c r="AL45" s="51"/>
      <c r="AM45" s="51"/>
      <c r="AN45" s="51"/>
      <c r="AO45" s="51"/>
      <c r="AP45" s="51"/>
      <c r="AQ45" s="51"/>
      <c r="AR45" s="51"/>
      <c r="AS45" s="51"/>
      <c r="AT45" s="51"/>
      <c r="AU45" s="51"/>
      <c r="AV45" s="51"/>
      <c r="AW45" s="51"/>
      <c r="AX45" s="51"/>
      <c r="AY45" s="44"/>
      <c r="AZ45" s="48"/>
      <c r="BF45" s="40"/>
    </row>
    <row r="46" spans="1:61" ht="21.95" customHeight="1" x14ac:dyDescent="0.25">
      <c r="A46" s="77"/>
      <c r="B46" s="48"/>
      <c r="C46" s="110" t="s">
        <v>40</v>
      </c>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2"/>
      <c r="AD46" s="51"/>
      <c r="AE46" s="113" t="s">
        <v>425</v>
      </c>
      <c r="AF46" s="113"/>
      <c r="AG46" s="113"/>
      <c r="AH46" s="113"/>
      <c r="AI46" s="113"/>
      <c r="AJ46" s="113"/>
      <c r="AK46" s="113"/>
      <c r="AL46" s="113"/>
      <c r="AM46" s="113"/>
      <c r="AN46" s="113"/>
      <c r="AO46" s="113"/>
      <c r="AP46" s="113"/>
      <c r="AQ46" s="113"/>
      <c r="AR46" s="113"/>
      <c r="AS46" s="113"/>
      <c r="AT46" s="113"/>
      <c r="AU46" s="113"/>
      <c r="AV46" s="113"/>
      <c r="AW46" s="113"/>
      <c r="AX46" s="113"/>
      <c r="AY46" s="44"/>
      <c r="AZ46" s="48"/>
      <c r="BF46" s="40">
        <f ca="1">SUMIF($C$27:$R$34,Intervalos!$Y14,$AS$27:$AX$34)</f>
        <v>0</v>
      </c>
    </row>
    <row r="47" spans="1:61" ht="21.95" customHeight="1" x14ac:dyDescent="0.25">
      <c r="A47" s="77"/>
      <c r="B47" s="48"/>
      <c r="C47" s="37"/>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1"/>
      <c r="AD47" s="51"/>
      <c r="AE47" s="59"/>
      <c r="AF47" s="60"/>
      <c r="AG47" s="60"/>
      <c r="AH47" s="60"/>
      <c r="AI47" s="60"/>
      <c r="AJ47" s="60"/>
      <c r="AK47" s="60"/>
      <c r="AL47" s="60"/>
      <c r="AM47" s="60"/>
      <c r="AN47" s="60"/>
      <c r="AO47" s="60"/>
      <c r="AP47" s="60"/>
      <c r="AQ47" s="60"/>
      <c r="AR47" s="60"/>
      <c r="AS47" s="60"/>
      <c r="AT47" s="60"/>
      <c r="AU47" s="60"/>
      <c r="AV47" s="60"/>
      <c r="AW47" s="60"/>
      <c r="AX47" s="61"/>
      <c r="AY47" s="44"/>
      <c r="AZ47" s="48"/>
      <c r="BF47" s="40">
        <f ca="1">SUMIF($C$27:$R$34,Intervalos!$Y15,$AS$27:$AX$34)</f>
        <v>0</v>
      </c>
    </row>
    <row r="48" spans="1:61" ht="21.95" customHeight="1" x14ac:dyDescent="0.25">
      <c r="A48" s="77"/>
      <c r="B48" s="48"/>
      <c r="C48" s="37"/>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1"/>
      <c r="AD48" s="51"/>
      <c r="AE48" s="62"/>
      <c r="AF48" s="63"/>
      <c r="AG48" s="63"/>
      <c r="AH48" s="63"/>
      <c r="AI48" s="63"/>
      <c r="AJ48" s="63"/>
      <c r="AK48" s="63"/>
      <c r="AL48" s="63"/>
      <c r="AM48" s="63"/>
      <c r="AN48" s="63"/>
      <c r="AO48" s="63"/>
      <c r="AP48" s="63"/>
      <c r="AQ48" s="63"/>
      <c r="AR48" s="63"/>
      <c r="AS48" s="63"/>
      <c r="AT48" s="63"/>
      <c r="AU48" s="63"/>
      <c r="AV48" s="63"/>
      <c r="AW48" s="63"/>
      <c r="AX48" s="64"/>
      <c r="AY48" s="44"/>
      <c r="AZ48" s="48"/>
      <c r="BF48" s="40">
        <f ca="1">SUMIF($C$27:$R$34,Intervalos!$Y16,$AS$27:$AX$34)</f>
        <v>0</v>
      </c>
    </row>
    <row r="49" spans="1:58" ht="21.95" customHeight="1" x14ac:dyDescent="0.25">
      <c r="A49" s="77"/>
      <c r="B49" s="48"/>
      <c r="C49" s="37"/>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1"/>
      <c r="AD49" s="51"/>
      <c r="AE49" s="137" t="s">
        <v>434</v>
      </c>
      <c r="AF49" s="138"/>
      <c r="AG49" s="138"/>
      <c r="AH49" s="138"/>
      <c r="AI49" s="138"/>
      <c r="AJ49" s="138"/>
      <c r="AK49" s="138"/>
      <c r="AL49" s="138"/>
      <c r="AM49" s="138"/>
      <c r="AN49" s="138"/>
      <c r="AO49" s="138"/>
      <c r="AP49" s="138"/>
      <c r="AQ49" s="138"/>
      <c r="AR49" s="138"/>
      <c r="AS49" s="138"/>
      <c r="AT49" s="138"/>
      <c r="AU49" s="138"/>
      <c r="AV49" s="138"/>
      <c r="AW49" s="138"/>
      <c r="AX49" s="139"/>
      <c r="AY49" s="44"/>
      <c r="AZ49" s="48"/>
      <c r="BF49" s="40">
        <f ca="1">SUMIF($C$27:$R$34,Intervalos!$Y17,$AS$27:$AX$34)</f>
        <v>0</v>
      </c>
    </row>
    <row r="50" spans="1:58" ht="21.95" customHeight="1" x14ac:dyDescent="0.25">
      <c r="A50" s="77"/>
      <c r="B50" s="48"/>
      <c r="C50" s="37"/>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1"/>
      <c r="AD50" s="51"/>
      <c r="AE50" s="137"/>
      <c r="AF50" s="138"/>
      <c r="AG50" s="138"/>
      <c r="AH50" s="138"/>
      <c r="AI50" s="138"/>
      <c r="AJ50" s="138"/>
      <c r="AK50" s="138"/>
      <c r="AL50" s="138"/>
      <c r="AM50" s="138"/>
      <c r="AN50" s="138"/>
      <c r="AO50" s="138"/>
      <c r="AP50" s="138"/>
      <c r="AQ50" s="138"/>
      <c r="AR50" s="138"/>
      <c r="AS50" s="138"/>
      <c r="AT50" s="138"/>
      <c r="AU50" s="138"/>
      <c r="AV50" s="138"/>
      <c r="AW50" s="138"/>
      <c r="AX50" s="139"/>
      <c r="AY50" s="44"/>
      <c r="AZ50" s="48"/>
    </row>
    <row r="51" spans="1:58" ht="21.95" customHeight="1" x14ac:dyDescent="0.25">
      <c r="A51" s="77"/>
      <c r="B51" s="48"/>
      <c r="C51" s="37"/>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1"/>
      <c r="AD51" s="51"/>
      <c r="AE51" s="65"/>
      <c r="AF51" s="66"/>
      <c r="AG51" s="66"/>
      <c r="AH51" s="66"/>
      <c r="AI51" s="66"/>
      <c r="AJ51" s="66"/>
      <c r="AK51" s="66"/>
      <c r="AL51" s="66"/>
      <c r="AM51" s="66"/>
      <c r="AN51" s="66"/>
      <c r="AO51" s="66"/>
      <c r="AP51" s="66"/>
      <c r="AQ51" s="66"/>
      <c r="AR51" s="66"/>
      <c r="AS51" s="66"/>
      <c r="AT51" s="66"/>
      <c r="AU51" s="66"/>
      <c r="AV51" s="66"/>
      <c r="AW51" s="66"/>
      <c r="AX51" s="67"/>
      <c r="AY51" s="44"/>
      <c r="AZ51" s="48"/>
    </row>
    <row r="52" spans="1:58" ht="11.1" customHeight="1" x14ac:dyDescent="0.25">
      <c r="A52" s="77"/>
      <c r="B52" s="48"/>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99" t="s">
        <v>416</v>
      </c>
      <c r="AY52" s="44"/>
      <c r="AZ52" s="48"/>
    </row>
    <row r="53" spans="1:58" ht="12" customHeight="1" thickBot="1" x14ac:dyDescent="0.3">
      <c r="A53" s="77"/>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101"/>
      <c r="AW53" s="70"/>
      <c r="AX53" s="100" t="s">
        <v>374</v>
      </c>
      <c r="AY53" s="71"/>
      <c r="AZ53" s="48"/>
    </row>
    <row r="54" spans="1:58" ht="12" customHeight="1" thickTop="1" x14ac:dyDescent="0.25">
      <c r="A54" s="77"/>
      <c r="B54" s="45"/>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47"/>
      <c r="AZ54" s="48"/>
    </row>
    <row r="55" spans="1:58" ht="21.95" customHeight="1" x14ac:dyDescent="0.25">
      <c r="A55" s="77"/>
      <c r="B55" s="48"/>
      <c r="C55" s="113" t="s">
        <v>426</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44"/>
      <c r="AZ55" s="48"/>
    </row>
    <row r="56" spans="1:58" ht="12.95" customHeight="1" x14ac:dyDescent="0.25">
      <c r="A56" s="77"/>
      <c r="B56" s="48"/>
      <c r="C56" s="90"/>
      <c r="D56" s="87" t="s">
        <v>86</v>
      </c>
      <c r="E56" s="87"/>
      <c r="F56" s="87"/>
      <c r="G56" s="87"/>
      <c r="H56" s="87"/>
      <c r="I56" s="87"/>
      <c r="J56" s="87"/>
      <c r="K56" s="87"/>
      <c r="L56" s="87"/>
      <c r="M56" s="87"/>
      <c r="N56" s="87"/>
      <c r="O56" s="87"/>
      <c r="P56" s="87"/>
      <c r="Q56" s="87"/>
      <c r="R56" s="87"/>
      <c r="S56" s="87"/>
      <c r="T56" s="87"/>
      <c r="U56" s="87"/>
      <c r="V56" s="87"/>
      <c r="W56" s="87"/>
      <c r="X56" s="87"/>
      <c r="Y56" s="87"/>
      <c r="Z56" s="106"/>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44"/>
      <c r="AZ56" s="48"/>
    </row>
    <row r="57" spans="1:58" ht="12.95" customHeight="1" x14ac:dyDescent="0.25">
      <c r="A57" s="77"/>
      <c r="B57" s="48"/>
      <c r="C57" s="88"/>
      <c r="D57" s="115" t="s">
        <v>429</v>
      </c>
      <c r="E57" s="115"/>
      <c r="F57" s="115"/>
      <c r="G57" s="115"/>
      <c r="H57" s="115"/>
      <c r="I57" s="115"/>
      <c r="J57" s="115"/>
      <c r="K57" s="115"/>
      <c r="L57" s="115"/>
      <c r="M57" s="115"/>
      <c r="N57" s="115"/>
      <c r="O57" s="115"/>
      <c r="P57" s="115"/>
      <c r="Q57" s="115"/>
      <c r="R57" s="115"/>
      <c r="S57" s="115"/>
      <c r="T57" s="115"/>
      <c r="U57" s="115"/>
      <c r="V57" s="115"/>
      <c r="W57" s="115"/>
      <c r="X57" s="115"/>
      <c r="Y57" s="87"/>
      <c r="Z57" s="106"/>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44"/>
      <c r="AZ57" s="48"/>
    </row>
    <row r="58" spans="1:58" ht="12.95" customHeight="1" x14ac:dyDescent="0.25">
      <c r="A58" s="77"/>
      <c r="B58" s="48"/>
      <c r="C58" s="92"/>
      <c r="D58" s="115"/>
      <c r="E58" s="115"/>
      <c r="F58" s="115"/>
      <c r="G58" s="115"/>
      <c r="H58" s="115"/>
      <c r="I58" s="115"/>
      <c r="J58" s="115"/>
      <c r="K58" s="115"/>
      <c r="L58" s="115"/>
      <c r="M58" s="115"/>
      <c r="N58" s="115"/>
      <c r="O58" s="115"/>
      <c r="P58" s="115"/>
      <c r="Q58" s="115"/>
      <c r="R58" s="115"/>
      <c r="S58" s="115"/>
      <c r="T58" s="115"/>
      <c r="U58" s="115"/>
      <c r="V58" s="115"/>
      <c r="W58" s="115"/>
      <c r="X58" s="115"/>
      <c r="Y58" s="87"/>
      <c r="Z58" s="91"/>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44"/>
      <c r="AZ58" s="48"/>
    </row>
    <row r="59" spans="1:58" ht="12.95" customHeight="1" x14ac:dyDescent="0.25">
      <c r="A59" s="77"/>
      <c r="B59" s="48"/>
      <c r="C59" s="91"/>
      <c r="D59" s="115"/>
      <c r="E59" s="115"/>
      <c r="F59" s="115"/>
      <c r="G59" s="115"/>
      <c r="H59" s="115"/>
      <c r="I59" s="115"/>
      <c r="J59" s="115"/>
      <c r="K59" s="115"/>
      <c r="L59" s="115"/>
      <c r="M59" s="115"/>
      <c r="N59" s="115"/>
      <c r="O59" s="115"/>
      <c r="P59" s="115"/>
      <c r="Q59" s="115"/>
      <c r="R59" s="115"/>
      <c r="S59" s="115"/>
      <c r="T59" s="115"/>
      <c r="U59" s="115"/>
      <c r="V59" s="115"/>
      <c r="W59" s="115"/>
      <c r="X59" s="115"/>
      <c r="Y59" s="87"/>
      <c r="Z59" s="106"/>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44"/>
      <c r="AZ59" s="48"/>
    </row>
    <row r="60" spans="1:58" ht="12.95" customHeight="1" x14ac:dyDescent="0.25">
      <c r="A60" s="77"/>
      <c r="B60" s="48"/>
      <c r="C60" s="88"/>
      <c r="D60" s="109" t="s">
        <v>430</v>
      </c>
      <c r="E60" s="109"/>
      <c r="F60" s="109"/>
      <c r="G60" s="109"/>
      <c r="H60" s="109"/>
      <c r="I60" s="109"/>
      <c r="J60" s="109"/>
      <c r="K60" s="109"/>
      <c r="L60" s="109"/>
      <c r="M60" s="109"/>
      <c r="N60" s="109"/>
      <c r="O60" s="109"/>
      <c r="P60" s="109"/>
      <c r="Q60" s="109"/>
      <c r="R60" s="109"/>
      <c r="S60" s="109"/>
      <c r="T60" s="109"/>
      <c r="U60" s="109"/>
      <c r="V60" s="109"/>
      <c r="W60" s="109"/>
      <c r="X60" s="109"/>
      <c r="Y60" s="93"/>
      <c r="Z60" s="106"/>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44"/>
      <c r="AZ60" s="48"/>
    </row>
    <row r="61" spans="1:58" ht="12.95" customHeight="1" x14ac:dyDescent="0.25">
      <c r="A61" s="77"/>
      <c r="B61" s="48"/>
      <c r="C61" s="91"/>
      <c r="D61" s="109"/>
      <c r="E61" s="109"/>
      <c r="F61" s="109"/>
      <c r="G61" s="109"/>
      <c r="H61" s="109"/>
      <c r="I61" s="109"/>
      <c r="J61" s="109"/>
      <c r="K61" s="109"/>
      <c r="L61" s="109"/>
      <c r="M61" s="109"/>
      <c r="N61" s="109"/>
      <c r="O61" s="109"/>
      <c r="P61" s="109"/>
      <c r="Q61" s="109"/>
      <c r="R61" s="109"/>
      <c r="S61" s="109"/>
      <c r="T61" s="109"/>
      <c r="U61" s="109"/>
      <c r="V61" s="109"/>
      <c r="W61" s="109"/>
      <c r="X61" s="109"/>
      <c r="Y61" s="93"/>
      <c r="Z61" s="94"/>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44"/>
      <c r="AZ61" s="48"/>
    </row>
    <row r="62" spans="1:58" ht="12.95" customHeight="1" x14ac:dyDescent="0.25">
      <c r="A62" s="77"/>
      <c r="B62" s="48"/>
      <c r="C62" s="88"/>
      <c r="D62" s="109" t="s">
        <v>435</v>
      </c>
      <c r="E62" s="109"/>
      <c r="F62" s="109"/>
      <c r="G62" s="109"/>
      <c r="H62" s="109"/>
      <c r="I62" s="109"/>
      <c r="J62" s="109"/>
      <c r="K62" s="109"/>
      <c r="L62" s="109"/>
      <c r="M62" s="109"/>
      <c r="N62" s="109"/>
      <c r="O62" s="109"/>
      <c r="P62" s="109"/>
      <c r="Q62" s="109"/>
      <c r="R62" s="109"/>
      <c r="S62" s="109"/>
      <c r="T62" s="109"/>
      <c r="U62" s="109"/>
      <c r="V62" s="109"/>
      <c r="W62" s="109"/>
      <c r="X62" s="109"/>
      <c r="Y62" s="93"/>
      <c r="Z62" s="107"/>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44"/>
      <c r="AZ62" s="48"/>
    </row>
    <row r="63" spans="1:58" ht="12.95" customHeight="1" x14ac:dyDescent="0.25">
      <c r="A63" s="77"/>
      <c r="B63" s="48"/>
      <c r="C63" s="92"/>
      <c r="D63" s="109"/>
      <c r="E63" s="109"/>
      <c r="F63" s="109"/>
      <c r="G63" s="109"/>
      <c r="H63" s="109"/>
      <c r="I63" s="109"/>
      <c r="J63" s="109"/>
      <c r="K63" s="109"/>
      <c r="L63" s="109"/>
      <c r="M63" s="109"/>
      <c r="N63" s="109"/>
      <c r="O63" s="109"/>
      <c r="P63" s="109"/>
      <c r="Q63" s="109"/>
      <c r="R63" s="109"/>
      <c r="S63" s="109"/>
      <c r="T63" s="109"/>
      <c r="U63" s="109"/>
      <c r="V63" s="109"/>
      <c r="W63" s="109"/>
      <c r="X63" s="109"/>
      <c r="Y63" s="87"/>
      <c r="Z63" s="92"/>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44"/>
      <c r="AZ63" s="48"/>
    </row>
    <row r="64" spans="1:58" ht="21.95" customHeight="1" x14ac:dyDescent="0.25">
      <c r="A64" s="77"/>
      <c r="B64" s="48"/>
      <c r="AY64" s="44"/>
      <c r="AZ64" s="48"/>
    </row>
    <row r="65" spans="1:52" ht="21.95" customHeight="1" x14ac:dyDescent="0.25">
      <c r="A65" s="77"/>
      <c r="B65" s="48"/>
      <c r="C65" s="129" t="s">
        <v>433</v>
      </c>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44"/>
      <c r="AZ65" s="48"/>
    </row>
    <row r="66" spans="1:52" ht="12.95" customHeight="1" x14ac:dyDescent="0.25">
      <c r="A66" s="95"/>
      <c r="B66" s="48"/>
      <c r="C66" s="75"/>
      <c r="D66" s="50"/>
      <c r="E66" s="50"/>
      <c r="F66" s="50"/>
      <c r="G66" s="50"/>
      <c r="H66" s="50"/>
      <c r="I66" s="50"/>
      <c r="J66" s="50"/>
      <c r="K66" s="50"/>
      <c r="L66" s="50"/>
      <c r="M66" s="50"/>
      <c r="N66" s="50"/>
      <c r="O66" s="50"/>
      <c r="P66" s="50"/>
      <c r="Q66" s="50"/>
      <c r="R66" s="50"/>
      <c r="S66" s="50"/>
      <c r="T66" s="50"/>
      <c r="U66" s="75"/>
      <c r="V66" s="85"/>
      <c r="W66" s="85"/>
      <c r="X66" s="85"/>
      <c r="Y66" s="85"/>
      <c r="Z66" s="85"/>
      <c r="AA66" s="85"/>
      <c r="AB66" s="85"/>
      <c r="AC66" s="85"/>
      <c r="AD66" s="85"/>
      <c r="AE66" s="85"/>
      <c r="AF66" s="85"/>
      <c r="AG66" s="85"/>
      <c r="AH66" s="85"/>
      <c r="AI66" s="85"/>
      <c r="AJ66" s="50"/>
      <c r="AK66" s="50"/>
      <c r="AL66" s="50"/>
      <c r="AM66" s="75"/>
      <c r="AN66" s="85"/>
      <c r="AO66" s="50"/>
      <c r="AP66" s="50"/>
      <c r="AQ66" s="50"/>
      <c r="AR66" s="50"/>
      <c r="AS66" s="50"/>
      <c r="AT66" s="50"/>
      <c r="AU66" s="50"/>
      <c r="AV66" s="50"/>
      <c r="AW66" s="50"/>
      <c r="AX66" s="50"/>
      <c r="AY66" s="44"/>
      <c r="AZ66" s="48"/>
    </row>
    <row r="67" spans="1:52" ht="12.95" customHeight="1" x14ac:dyDescent="0.25">
      <c r="A67" s="95"/>
      <c r="B67" s="48"/>
      <c r="C67" s="28"/>
      <c r="D67" s="89" t="s">
        <v>418</v>
      </c>
      <c r="E67" s="50"/>
      <c r="F67" s="50"/>
      <c r="G67" s="50"/>
      <c r="H67" s="50"/>
      <c r="I67" s="50"/>
      <c r="J67" s="50"/>
      <c r="K67" s="50"/>
      <c r="L67" s="50"/>
      <c r="M67" s="50"/>
      <c r="N67" s="50"/>
      <c r="O67" s="50"/>
      <c r="P67" s="50"/>
      <c r="Q67" s="50"/>
      <c r="R67" s="50"/>
      <c r="S67" s="50"/>
      <c r="T67" s="50"/>
      <c r="U67" s="75"/>
      <c r="V67" s="136"/>
      <c r="W67" s="136"/>
      <c r="X67" s="136"/>
      <c r="Y67" s="136"/>
      <c r="Z67" s="136"/>
      <c r="AA67" s="136"/>
      <c r="AB67" s="136"/>
      <c r="AC67" s="136"/>
      <c r="AD67" s="136"/>
      <c r="AE67" s="136"/>
      <c r="AF67" s="136"/>
      <c r="AG67" s="136"/>
      <c r="AH67" s="136"/>
      <c r="AI67" s="136"/>
      <c r="AJ67" s="86"/>
      <c r="AK67" s="50"/>
      <c r="AL67" s="50"/>
      <c r="AM67" s="75"/>
      <c r="AN67" s="50"/>
      <c r="AO67" s="50"/>
      <c r="AP67" s="50"/>
      <c r="AQ67" s="50"/>
      <c r="AR67" s="50"/>
      <c r="AS67" s="50"/>
      <c r="AT67" s="50"/>
      <c r="AU67" s="50"/>
      <c r="AV67" s="50"/>
      <c r="AW67" s="50"/>
      <c r="AX67" s="50"/>
      <c r="AY67" s="44"/>
      <c r="AZ67" s="48"/>
    </row>
    <row r="68" spans="1:52" ht="12.95" customHeight="1" x14ac:dyDescent="0.25">
      <c r="A68" s="95"/>
      <c r="B68" s="48"/>
      <c r="C68" s="75"/>
      <c r="D68" s="89"/>
      <c r="E68" s="50"/>
      <c r="F68" s="50"/>
      <c r="G68" s="50"/>
      <c r="H68" s="50"/>
      <c r="I68" s="50"/>
      <c r="J68" s="50"/>
      <c r="K68" s="50"/>
      <c r="L68" s="50"/>
      <c r="M68" s="50"/>
      <c r="N68" s="50"/>
      <c r="O68" s="50"/>
      <c r="P68" s="50"/>
      <c r="Q68" s="50"/>
      <c r="R68" s="50"/>
      <c r="S68" s="50"/>
      <c r="T68" s="50"/>
      <c r="U68" s="73"/>
      <c r="V68" s="136"/>
      <c r="W68" s="136"/>
      <c r="X68" s="136"/>
      <c r="Y68" s="136"/>
      <c r="Z68" s="136"/>
      <c r="AA68" s="136"/>
      <c r="AB68" s="136"/>
      <c r="AC68" s="136"/>
      <c r="AD68" s="136"/>
      <c r="AE68" s="136"/>
      <c r="AF68" s="136"/>
      <c r="AG68" s="136"/>
      <c r="AH68" s="136"/>
      <c r="AI68" s="136"/>
      <c r="AJ68" s="86"/>
      <c r="AK68" s="50"/>
      <c r="AL68" s="50"/>
      <c r="AM68" s="75"/>
      <c r="AN68" s="50"/>
      <c r="AO68" s="50"/>
      <c r="AP68" s="50"/>
      <c r="AQ68" s="50"/>
      <c r="AR68" s="50"/>
      <c r="AS68" s="50"/>
      <c r="AT68" s="50"/>
      <c r="AU68" s="50"/>
      <c r="AV68" s="50"/>
      <c r="AW68" s="50"/>
      <c r="AX68" s="50"/>
      <c r="AY68" s="44"/>
      <c r="AZ68" s="48"/>
    </row>
    <row r="69" spans="1:52" ht="12.95" customHeight="1" x14ac:dyDescent="0.25">
      <c r="A69" s="95"/>
      <c r="B69" s="48"/>
      <c r="C69" s="28"/>
      <c r="D69" s="89" t="s">
        <v>422</v>
      </c>
      <c r="E69" s="50"/>
      <c r="F69" s="50"/>
      <c r="G69" s="50"/>
      <c r="H69" s="50"/>
      <c r="I69" s="50"/>
      <c r="J69" s="50"/>
      <c r="K69" s="50"/>
      <c r="L69" s="50"/>
      <c r="M69" s="50"/>
      <c r="N69" s="50"/>
      <c r="O69" s="50"/>
      <c r="P69" s="50"/>
      <c r="Q69" s="50"/>
      <c r="R69" s="50"/>
      <c r="S69" s="50"/>
      <c r="T69" s="50"/>
      <c r="U69" s="75"/>
      <c r="V69" s="136"/>
      <c r="W69" s="136"/>
      <c r="X69" s="136"/>
      <c r="Y69" s="136"/>
      <c r="Z69" s="136"/>
      <c r="AA69" s="136"/>
      <c r="AB69" s="136"/>
      <c r="AC69" s="136"/>
      <c r="AD69" s="136"/>
      <c r="AE69" s="136"/>
      <c r="AF69" s="136"/>
      <c r="AG69" s="136"/>
      <c r="AH69" s="136"/>
      <c r="AI69" s="136"/>
      <c r="AJ69" s="86"/>
      <c r="AK69" s="50"/>
      <c r="AL69" s="50"/>
      <c r="AM69" s="75"/>
      <c r="AN69" s="50"/>
      <c r="AO69" s="50"/>
      <c r="AP69" s="50"/>
      <c r="AQ69" s="50"/>
      <c r="AR69" s="50"/>
      <c r="AS69" s="50"/>
      <c r="AT69" s="50"/>
      <c r="AU69" s="50"/>
      <c r="AV69" s="50"/>
      <c r="AW69" s="50"/>
      <c r="AX69" s="50"/>
      <c r="AY69" s="44"/>
      <c r="AZ69" s="48"/>
    </row>
    <row r="70" spans="1:52" ht="12.95" customHeight="1" x14ac:dyDescent="0.25">
      <c r="A70" s="95"/>
      <c r="B70" s="48"/>
      <c r="C70" s="75"/>
      <c r="D70" s="89"/>
      <c r="E70" s="50"/>
      <c r="F70" s="50"/>
      <c r="G70" s="50"/>
      <c r="H70" s="50"/>
      <c r="I70" s="50"/>
      <c r="J70" s="50"/>
      <c r="K70" s="50"/>
      <c r="L70" s="50"/>
      <c r="M70" s="50"/>
      <c r="N70" s="50"/>
      <c r="O70" s="50"/>
      <c r="P70" s="50"/>
      <c r="Q70" s="50"/>
      <c r="R70" s="50"/>
      <c r="S70" s="50"/>
      <c r="T70" s="50"/>
      <c r="U70" s="73"/>
      <c r="V70" s="136"/>
      <c r="W70" s="136"/>
      <c r="X70" s="136"/>
      <c r="Y70" s="136"/>
      <c r="Z70" s="136"/>
      <c r="AA70" s="136"/>
      <c r="AB70" s="136"/>
      <c r="AC70" s="136"/>
      <c r="AD70" s="136"/>
      <c r="AE70" s="136"/>
      <c r="AF70" s="136"/>
      <c r="AG70" s="136"/>
      <c r="AH70" s="136"/>
      <c r="AI70" s="136"/>
      <c r="AJ70" s="86"/>
      <c r="AK70" s="50"/>
      <c r="AL70" s="50"/>
      <c r="AM70" s="75"/>
      <c r="AN70" s="50"/>
      <c r="AO70" s="50"/>
      <c r="AP70" s="50"/>
      <c r="AQ70" s="50"/>
      <c r="AR70" s="50"/>
      <c r="AS70" s="50"/>
      <c r="AT70" s="50"/>
      <c r="AU70" s="50"/>
      <c r="AV70" s="50"/>
      <c r="AW70" s="50"/>
      <c r="AX70" s="50"/>
      <c r="AY70" s="44"/>
      <c r="AZ70" s="48"/>
    </row>
    <row r="71" spans="1:52" ht="12.95" customHeight="1" x14ac:dyDescent="0.25">
      <c r="A71" s="95"/>
      <c r="B71" s="48"/>
      <c r="C71" s="28"/>
      <c r="D71" s="89" t="s">
        <v>419</v>
      </c>
      <c r="E71" s="50"/>
      <c r="F71" s="50"/>
      <c r="G71" s="50"/>
      <c r="H71" s="50"/>
      <c r="I71" s="50"/>
      <c r="J71" s="50"/>
      <c r="K71" s="50"/>
      <c r="L71" s="50"/>
      <c r="M71" s="50"/>
      <c r="N71" s="50"/>
      <c r="O71" s="50"/>
      <c r="P71" s="50"/>
      <c r="Q71" s="50"/>
      <c r="R71" s="50"/>
      <c r="S71" s="50"/>
      <c r="T71" s="50"/>
      <c r="U71" s="75"/>
      <c r="V71" s="85"/>
      <c r="W71" s="85"/>
      <c r="X71" s="85"/>
      <c r="Y71" s="85"/>
      <c r="Z71" s="85"/>
      <c r="AA71" s="85"/>
      <c r="AB71" s="85"/>
      <c r="AC71" s="85"/>
      <c r="AD71" s="85"/>
      <c r="AE71" s="85"/>
      <c r="AF71" s="85"/>
      <c r="AG71" s="85"/>
      <c r="AH71" s="85"/>
      <c r="AI71" s="85"/>
      <c r="AJ71" s="50"/>
      <c r="AK71" s="50"/>
      <c r="AL71" s="50"/>
      <c r="AM71" s="75"/>
      <c r="AN71" s="50"/>
      <c r="AO71" s="50"/>
      <c r="AP71" s="50"/>
      <c r="AQ71" s="50"/>
      <c r="AR71" s="50"/>
      <c r="AS71" s="50"/>
      <c r="AT71" s="50"/>
      <c r="AU71" s="50"/>
      <c r="AV71" s="50"/>
      <c r="AW71" s="50"/>
      <c r="AX71" s="50"/>
      <c r="AY71" s="44"/>
      <c r="AZ71" s="48"/>
    </row>
    <row r="72" spans="1:52" ht="12.95" customHeight="1" x14ac:dyDescent="0.25">
      <c r="A72" s="95"/>
      <c r="B72" s="48"/>
      <c r="C72" s="75"/>
      <c r="D72" s="89"/>
      <c r="E72" s="50"/>
      <c r="F72" s="50"/>
      <c r="G72" s="50"/>
      <c r="H72" s="50"/>
      <c r="I72" s="50"/>
      <c r="J72" s="50"/>
      <c r="K72" s="50"/>
      <c r="L72" s="50"/>
      <c r="M72" s="50"/>
      <c r="N72" s="50"/>
      <c r="O72" s="50"/>
      <c r="P72" s="50"/>
      <c r="Q72" s="50"/>
      <c r="R72" s="50"/>
      <c r="S72" s="50"/>
      <c r="T72" s="50"/>
      <c r="U72" s="75"/>
      <c r="V72" s="85"/>
      <c r="W72" s="85"/>
      <c r="X72" s="85"/>
      <c r="Y72" s="85"/>
      <c r="Z72" s="85"/>
      <c r="AA72" s="85"/>
      <c r="AB72" s="85"/>
      <c r="AC72" s="85"/>
      <c r="AD72" s="85"/>
      <c r="AE72" s="85"/>
      <c r="AF72" s="85"/>
      <c r="AG72" s="85"/>
      <c r="AH72" s="85"/>
      <c r="AI72" s="85"/>
      <c r="AJ72" s="50"/>
      <c r="AK72" s="50"/>
      <c r="AL72" s="50"/>
      <c r="AM72" s="75"/>
      <c r="AN72" s="50"/>
      <c r="AO72" s="50"/>
      <c r="AP72" s="50"/>
      <c r="AQ72" s="50"/>
      <c r="AR72" s="50"/>
      <c r="AS72" s="50"/>
      <c r="AT72" s="50"/>
      <c r="AU72" s="50"/>
      <c r="AV72" s="50"/>
      <c r="AW72" s="50"/>
      <c r="AX72" s="50"/>
      <c r="AY72" s="44"/>
      <c r="AZ72" s="48"/>
    </row>
    <row r="73" spans="1:52" ht="12.95" customHeight="1" x14ac:dyDescent="0.25">
      <c r="A73" s="95"/>
      <c r="B73" s="48"/>
      <c r="C73" s="28"/>
      <c r="D73" s="105" t="s">
        <v>423</v>
      </c>
      <c r="E73" s="108"/>
      <c r="F73" s="108"/>
      <c r="G73" s="108"/>
      <c r="H73" s="108"/>
      <c r="I73" s="108"/>
      <c r="J73" s="108"/>
      <c r="K73" s="108"/>
      <c r="L73" s="108"/>
      <c r="M73" s="108"/>
      <c r="N73" s="50"/>
      <c r="O73" s="50"/>
      <c r="P73" s="50"/>
      <c r="Q73" s="50"/>
      <c r="R73" s="50"/>
      <c r="S73" s="50"/>
      <c r="T73" s="50"/>
      <c r="U73" s="75"/>
      <c r="V73" s="85"/>
      <c r="W73" s="85"/>
      <c r="X73" s="85"/>
      <c r="Y73" s="85"/>
      <c r="Z73" s="85"/>
      <c r="AA73" s="85"/>
      <c r="AB73" s="85"/>
      <c r="AC73" s="85"/>
      <c r="AD73" s="85"/>
      <c r="AE73" s="85"/>
      <c r="AF73" s="85"/>
      <c r="AG73" s="85"/>
      <c r="AH73" s="85"/>
      <c r="AI73" s="85"/>
      <c r="AJ73" s="50"/>
      <c r="AK73" s="50"/>
      <c r="AL73" s="50"/>
      <c r="AM73" s="75"/>
      <c r="AN73" s="50"/>
      <c r="AO73" s="50"/>
      <c r="AP73" s="50"/>
      <c r="AQ73" s="50"/>
      <c r="AR73" s="50"/>
      <c r="AS73" s="50"/>
      <c r="AT73" s="50"/>
      <c r="AU73" s="50"/>
      <c r="AV73" s="50"/>
      <c r="AW73" s="50"/>
      <c r="AX73" s="50"/>
      <c r="AY73" s="44"/>
      <c r="AZ73" s="48"/>
    </row>
    <row r="74" spans="1:52" ht="12.95" customHeight="1" x14ac:dyDescent="0.25">
      <c r="A74" s="95"/>
      <c r="B74" s="48"/>
      <c r="C74" s="75"/>
      <c r="D74" s="89"/>
      <c r="E74" s="50"/>
      <c r="F74" s="50"/>
      <c r="G74" s="50"/>
      <c r="H74" s="50"/>
      <c r="I74" s="50"/>
      <c r="J74" s="50"/>
      <c r="K74" s="50"/>
      <c r="L74" s="50"/>
      <c r="M74" s="50"/>
      <c r="N74" s="50"/>
      <c r="O74" s="50"/>
      <c r="P74" s="50"/>
      <c r="Q74" s="50"/>
      <c r="R74" s="50"/>
      <c r="S74" s="50"/>
      <c r="T74" s="50"/>
      <c r="U74" s="75"/>
      <c r="V74" s="85"/>
      <c r="W74" s="85"/>
      <c r="X74" s="85"/>
      <c r="Y74" s="85"/>
      <c r="Z74" s="85"/>
      <c r="AA74" s="85"/>
      <c r="AB74" s="85"/>
      <c r="AC74" s="85"/>
      <c r="AD74" s="85"/>
      <c r="AE74" s="85"/>
      <c r="AF74" s="85"/>
      <c r="AG74" s="85"/>
      <c r="AH74" s="85"/>
      <c r="AI74" s="85"/>
      <c r="AJ74" s="50"/>
      <c r="AK74" s="50"/>
      <c r="AL74" s="50"/>
      <c r="AM74" s="75"/>
      <c r="AN74" s="50"/>
      <c r="AO74" s="50"/>
      <c r="AP74" s="50"/>
      <c r="AQ74" s="50"/>
      <c r="AR74" s="50"/>
      <c r="AS74" s="50"/>
      <c r="AT74" s="50"/>
      <c r="AU74" s="50"/>
      <c r="AV74" s="50"/>
      <c r="AW74" s="50"/>
      <c r="AX74" s="50"/>
      <c r="AY74" s="44"/>
      <c r="AZ74" s="48"/>
    </row>
    <row r="75" spans="1:52" ht="12.95" customHeight="1" x14ac:dyDescent="0.25">
      <c r="A75" s="95"/>
      <c r="B75" s="48"/>
      <c r="C75" s="28"/>
      <c r="D75" s="89" t="s">
        <v>420</v>
      </c>
      <c r="E75" s="50"/>
      <c r="F75" s="50"/>
      <c r="G75" s="50"/>
      <c r="H75" s="50"/>
      <c r="I75" s="50"/>
      <c r="J75" s="50"/>
      <c r="K75" s="50"/>
      <c r="L75" s="50"/>
      <c r="M75" s="50"/>
      <c r="N75" s="50"/>
      <c r="O75" s="50"/>
      <c r="P75" s="50"/>
      <c r="Q75" s="50"/>
      <c r="R75" s="50"/>
      <c r="S75" s="50"/>
      <c r="T75" s="50"/>
      <c r="U75" s="75"/>
      <c r="V75" s="85"/>
      <c r="W75" s="85"/>
      <c r="X75" s="85"/>
      <c r="Y75" s="85"/>
      <c r="Z75" s="85"/>
      <c r="AA75" s="85"/>
      <c r="AB75" s="85"/>
      <c r="AC75" s="85"/>
      <c r="AD75" s="85"/>
      <c r="AE75" s="85"/>
      <c r="AF75" s="85"/>
      <c r="AG75" s="85"/>
      <c r="AH75" s="85"/>
      <c r="AI75" s="85"/>
      <c r="AJ75" s="50"/>
      <c r="AK75" s="50"/>
      <c r="AL75" s="50"/>
      <c r="AM75" s="75"/>
      <c r="AN75" s="50"/>
      <c r="AO75" s="86"/>
      <c r="AP75" s="86"/>
      <c r="AQ75" s="86"/>
      <c r="AR75" s="86"/>
      <c r="AS75" s="86"/>
      <c r="AT75" s="86"/>
      <c r="AU75" s="86"/>
      <c r="AV75" s="86"/>
      <c r="AW75" s="86"/>
      <c r="AX75" s="86"/>
      <c r="AY75" s="74"/>
      <c r="AZ75" s="48"/>
    </row>
    <row r="76" spans="1:52" ht="12.95" customHeight="1" x14ac:dyDescent="0.25">
      <c r="A76" s="77"/>
      <c r="B76" s="48"/>
      <c r="C76" s="75"/>
      <c r="D76" s="50"/>
      <c r="E76" s="50"/>
      <c r="F76" s="50"/>
      <c r="G76" s="50"/>
      <c r="H76" s="50"/>
      <c r="I76" s="50"/>
      <c r="J76" s="50"/>
      <c r="K76" s="50"/>
      <c r="L76" s="50"/>
      <c r="M76" s="50"/>
      <c r="N76" s="50"/>
      <c r="O76" s="50"/>
      <c r="P76" s="50"/>
      <c r="Q76" s="50"/>
      <c r="R76" s="50"/>
      <c r="S76" s="50"/>
      <c r="T76" s="50"/>
      <c r="U76" s="75"/>
      <c r="V76" s="85"/>
      <c r="W76" s="85"/>
      <c r="X76" s="85"/>
      <c r="Y76" s="85"/>
      <c r="Z76" s="85"/>
      <c r="AA76" s="85"/>
      <c r="AB76" s="85"/>
      <c r="AC76" s="85"/>
      <c r="AD76" s="85"/>
      <c r="AE76" s="85"/>
      <c r="AF76" s="85"/>
      <c r="AG76" s="85"/>
      <c r="AH76" s="85"/>
      <c r="AI76" s="85"/>
      <c r="AJ76" s="50"/>
      <c r="AK76" s="50"/>
      <c r="AL76" s="50"/>
      <c r="AM76" s="73"/>
      <c r="AN76" s="136"/>
      <c r="AO76" s="136"/>
      <c r="AP76" s="136"/>
      <c r="AQ76" s="136"/>
      <c r="AR76" s="136"/>
      <c r="AS76" s="136"/>
      <c r="AT76" s="136"/>
      <c r="AU76" s="136"/>
      <c r="AV76" s="136"/>
      <c r="AW76" s="136"/>
      <c r="AX76" s="136"/>
      <c r="AY76" s="74"/>
      <c r="AZ76" s="48"/>
    </row>
    <row r="77" spans="1:52" ht="21.95" customHeight="1" x14ac:dyDescent="0.25">
      <c r="A77" s="105"/>
      <c r="B77" s="48"/>
      <c r="C77" s="135" t="s">
        <v>431</v>
      </c>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44"/>
      <c r="AZ77" s="84"/>
    </row>
    <row r="78" spans="1:52" ht="21.95" customHeight="1" x14ac:dyDescent="0.25">
      <c r="A78" s="77"/>
      <c r="B78" s="48"/>
      <c r="AY78" s="44"/>
      <c r="AZ78" s="48"/>
    </row>
    <row r="79" spans="1:52" ht="44.1" customHeight="1" x14ac:dyDescent="0.25">
      <c r="A79" s="77"/>
      <c r="B79" s="48"/>
      <c r="C79" s="130" t="s">
        <v>427</v>
      </c>
      <c r="D79" s="131"/>
      <c r="E79" s="131"/>
      <c r="F79" s="131"/>
      <c r="G79" s="131"/>
      <c r="H79" s="131"/>
      <c r="I79" s="131"/>
      <c r="J79" s="131"/>
      <c r="K79" s="131"/>
      <c r="L79" s="131"/>
      <c r="M79" s="131"/>
      <c r="N79" s="131"/>
      <c r="O79" s="131"/>
      <c r="P79" s="131"/>
      <c r="Q79" s="131"/>
      <c r="R79" s="131"/>
      <c r="S79" s="131"/>
      <c r="T79" s="131"/>
      <c r="U79" s="131"/>
      <c r="V79" s="132"/>
      <c r="AE79" s="133" t="s">
        <v>44</v>
      </c>
      <c r="AF79" s="113"/>
      <c r="AG79" s="113"/>
      <c r="AH79" s="113"/>
      <c r="AI79" s="113"/>
      <c r="AJ79" s="113"/>
      <c r="AK79" s="113"/>
      <c r="AL79" s="113"/>
      <c r="AM79" s="113"/>
      <c r="AN79" s="113"/>
      <c r="AO79" s="113"/>
      <c r="AP79" s="113"/>
      <c r="AQ79" s="113"/>
      <c r="AR79" s="113"/>
      <c r="AS79" s="113"/>
      <c r="AT79" s="113"/>
      <c r="AU79" s="113"/>
      <c r="AV79" s="113"/>
      <c r="AW79" s="113"/>
      <c r="AX79" s="113"/>
      <c r="AY79" s="44"/>
      <c r="AZ79" s="48"/>
    </row>
    <row r="80" spans="1:52" ht="44.1" customHeight="1" x14ac:dyDescent="0.25">
      <c r="A80" s="77"/>
      <c r="B80" s="48"/>
      <c r="C80" s="134"/>
      <c r="D80" s="134"/>
      <c r="E80" s="134"/>
      <c r="F80" s="134"/>
      <c r="G80" s="134"/>
      <c r="H80" s="134"/>
      <c r="I80" s="134"/>
      <c r="J80" s="134"/>
      <c r="K80" s="134"/>
      <c r="L80" s="134"/>
      <c r="M80" s="134"/>
      <c r="N80" s="134"/>
      <c r="O80" s="134"/>
      <c r="P80" s="134"/>
      <c r="Q80" s="134"/>
      <c r="R80" s="134"/>
      <c r="S80" s="134"/>
      <c r="T80" s="134"/>
      <c r="U80" s="134"/>
      <c r="V80" s="134"/>
      <c r="AE80" s="134"/>
      <c r="AF80" s="134"/>
      <c r="AG80" s="134"/>
      <c r="AH80" s="134"/>
      <c r="AI80" s="134"/>
      <c r="AJ80" s="134"/>
      <c r="AK80" s="134"/>
      <c r="AL80" s="134"/>
      <c r="AM80" s="134"/>
      <c r="AN80" s="134"/>
      <c r="AO80" s="134"/>
      <c r="AP80" s="134"/>
      <c r="AQ80" s="134"/>
      <c r="AR80" s="134"/>
      <c r="AS80" s="134"/>
      <c r="AT80" s="134"/>
      <c r="AU80" s="134"/>
      <c r="AV80" s="134"/>
      <c r="AW80" s="134"/>
      <c r="AX80" s="134"/>
      <c r="AY80" s="44"/>
      <c r="AZ80" s="48"/>
    </row>
    <row r="81" spans="1:52" ht="11.1" customHeight="1" x14ac:dyDescent="0.25">
      <c r="A81" s="77"/>
      <c r="B81" s="48"/>
      <c r="C81" s="96" t="s">
        <v>417</v>
      </c>
      <c r="AY81" s="44"/>
      <c r="AZ81" s="48"/>
    </row>
    <row r="82" spans="1:52" ht="21.95" customHeight="1" x14ac:dyDescent="0.25">
      <c r="A82" s="77"/>
      <c r="B82" s="48"/>
      <c r="AY82" s="44"/>
      <c r="AZ82" s="48"/>
    </row>
    <row r="83" spans="1:52" ht="21.95" customHeight="1" x14ac:dyDescent="0.25">
      <c r="A83" s="77"/>
      <c r="B83" s="48"/>
      <c r="C83" s="110" t="s">
        <v>40</v>
      </c>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2"/>
      <c r="AE83" s="113" t="s">
        <v>428</v>
      </c>
      <c r="AF83" s="113"/>
      <c r="AG83" s="113"/>
      <c r="AH83" s="113"/>
      <c r="AI83" s="113"/>
      <c r="AJ83" s="113"/>
      <c r="AK83" s="113"/>
      <c r="AL83" s="113"/>
      <c r="AM83" s="113"/>
      <c r="AN83" s="113"/>
      <c r="AO83" s="113"/>
      <c r="AP83" s="113"/>
      <c r="AQ83" s="113"/>
      <c r="AR83" s="113"/>
      <c r="AS83" s="113"/>
      <c r="AT83" s="113"/>
      <c r="AU83" s="113"/>
      <c r="AV83" s="113"/>
      <c r="AW83" s="113"/>
      <c r="AX83" s="113"/>
      <c r="AY83" s="44"/>
      <c r="AZ83" s="48"/>
    </row>
    <row r="84" spans="1:52" ht="21.95" customHeight="1" x14ac:dyDescent="0.25">
      <c r="A84" s="77"/>
      <c r="B84" s="48"/>
      <c r="C84" s="37"/>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1"/>
      <c r="AE84" s="59"/>
      <c r="AF84" s="60"/>
      <c r="AG84" s="60"/>
      <c r="AH84" s="60"/>
      <c r="AI84" s="60"/>
      <c r="AJ84" s="60"/>
      <c r="AK84" s="60"/>
      <c r="AL84" s="60"/>
      <c r="AM84" s="60"/>
      <c r="AN84" s="60"/>
      <c r="AO84" s="60"/>
      <c r="AP84" s="60"/>
      <c r="AQ84" s="60"/>
      <c r="AR84" s="60"/>
      <c r="AS84" s="60"/>
      <c r="AT84" s="60"/>
      <c r="AU84" s="60"/>
      <c r="AV84" s="60"/>
      <c r="AW84" s="60"/>
      <c r="AX84" s="61"/>
      <c r="AY84" s="44"/>
      <c r="AZ84" s="48"/>
    </row>
    <row r="85" spans="1:52" ht="21.95" customHeight="1" x14ac:dyDescent="0.25">
      <c r="A85" s="77"/>
      <c r="B85" s="48"/>
      <c r="C85" s="37"/>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1"/>
      <c r="AE85" s="62"/>
      <c r="AF85" s="63"/>
      <c r="AG85" s="63"/>
      <c r="AH85" s="63"/>
      <c r="AI85" s="63"/>
      <c r="AJ85" s="63"/>
      <c r="AK85" s="63"/>
      <c r="AL85" s="63"/>
      <c r="AM85" s="63"/>
      <c r="AN85" s="63"/>
      <c r="AO85" s="63"/>
      <c r="AP85" s="63"/>
      <c r="AQ85" s="63"/>
      <c r="AR85" s="63"/>
      <c r="AS85" s="63"/>
      <c r="AT85" s="63"/>
      <c r="AU85" s="63"/>
      <c r="AV85" s="63"/>
      <c r="AW85" s="63"/>
      <c r="AX85" s="64"/>
      <c r="AY85" s="44"/>
      <c r="AZ85" s="48"/>
    </row>
    <row r="86" spans="1:52" ht="21.95" customHeight="1" x14ac:dyDescent="0.25">
      <c r="A86" s="77"/>
      <c r="B86" s="48"/>
      <c r="C86" s="37"/>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1"/>
      <c r="AE86" s="62"/>
      <c r="AF86" s="63"/>
      <c r="AG86" s="63"/>
      <c r="AH86" s="63"/>
      <c r="AI86" s="63"/>
      <c r="AJ86" s="63"/>
      <c r="AK86" s="63"/>
      <c r="AL86" s="63"/>
      <c r="AM86" s="63"/>
      <c r="AN86" s="63"/>
      <c r="AO86" s="63"/>
      <c r="AP86" s="63"/>
      <c r="AQ86" s="63"/>
      <c r="AR86" s="63"/>
      <c r="AS86" s="63"/>
      <c r="AT86" s="63"/>
      <c r="AU86" s="63"/>
      <c r="AV86" s="63"/>
      <c r="AW86" s="63"/>
      <c r="AX86" s="64"/>
      <c r="AY86" s="44"/>
      <c r="AZ86" s="48"/>
    </row>
    <row r="87" spans="1:52" ht="21.95" customHeight="1" x14ac:dyDescent="0.25">
      <c r="A87" s="77"/>
      <c r="B87" s="48"/>
      <c r="C87" s="37"/>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1"/>
      <c r="AE87" s="62"/>
      <c r="AF87" s="63"/>
      <c r="AG87" s="63"/>
      <c r="AH87" s="63"/>
      <c r="AI87" s="63"/>
      <c r="AJ87" s="63"/>
      <c r="AK87" s="63"/>
      <c r="AL87" s="63"/>
      <c r="AM87" s="63"/>
      <c r="AN87" s="63"/>
      <c r="AO87" s="63"/>
      <c r="AP87" s="63"/>
      <c r="AQ87" s="63"/>
      <c r="AR87" s="63"/>
      <c r="AS87" s="63"/>
      <c r="AT87" s="63"/>
      <c r="AU87" s="63"/>
      <c r="AV87" s="63"/>
      <c r="AW87" s="63"/>
      <c r="AX87" s="64"/>
      <c r="AY87" s="44"/>
      <c r="AZ87" s="48"/>
    </row>
    <row r="88" spans="1:52" ht="21.95" customHeight="1" x14ac:dyDescent="0.25">
      <c r="A88" s="77"/>
      <c r="B88" s="48"/>
      <c r="C88" s="37"/>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1"/>
      <c r="AE88" s="65"/>
      <c r="AF88" s="66"/>
      <c r="AG88" s="66"/>
      <c r="AH88" s="66"/>
      <c r="AI88" s="66"/>
      <c r="AJ88" s="66"/>
      <c r="AK88" s="66"/>
      <c r="AL88" s="66"/>
      <c r="AM88" s="66"/>
      <c r="AN88" s="66"/>
      <c r="AO88" s="66"/>
      <c r="AP88" s="66"/>
      <c r="AQ88" s="66"/>
      <c r="AR88" s="66"/>
      <c r="AS88" s="66"/>
      <c r="AT88" s="66"/>
      <c r="AU88" s="66"/>
      <c r="AV88" s="66"/>
      <c r="AW88" s="66"/>
      <c r="AX88" s="67"/>
      <c r="AY88" s="44"/>
      <c r="AZ88" s="48"/>
    </row>
    <row r="89" spans="1:52" ht="11.1" customHeight="1" x14ac:dyDescent="0.25">
      <c r="A89" s="77"/>
      <c r="B89" s="48"/>
      <c r="C89" s="68"/>
      <c r="AE89" s="99" t="s">
        <v>396</v>
      </c>
      <c r="AY89" s="44"/>
      <c r="AZ89" s="48"/>
    </row>
    <row r="90" spans="1:52" ht="12" customHeight="1" thickBot="1" x14ac:dyDescent="0.3">
      <c r="A90" s="77"/>
      <c r="B90" s="69"/>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100" t="s">
        <v>373</v>
      </c>
      <c r="AY90" s="71"/>
      <c r="AZ90" s="48"/>
    </row>
    <row r="91" spans="1:52" ht="12" customHeight="1" thickTop="1" x14ac:dyDescent="0.25">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row>
  </sheetData>
  <mergeCells count="81">
    <mergeCell ref="C43:AH45"/>
    <mergeCell ref="C38:AH42"/>
    <mergeCell ref="AC24:AJ24"/>
    <mergeCell ref="AP24:AW24"/>
    <mergeCell ref="AG36:AR36"/>
    <mergeCell ref="H35:J35"/>
    <mergeCell ref="AG37:AR37"/>
    <mergeCell ref="AS26:AX26"/>
    <mergeCell ref="AM26:AR26"/>
    <mergeCell ref="AG26:AL26"/>
    <mergeCell ref="C26:AF26"/>
    <mergeCell ref="AS27:AX27"/>
    <mergeCell ref="AS28:AX28"/>
    <mergeCell ref="AS29:AX29"/>
    <mergeCell ref="AS30:AX30"/>
    <mergeCell ref="AS31:AX31"/>
    <mergeCell ref="AS32:AX32"/>
    <mergeCell ref="AS33:AX33"/>
    <mergeCell ref="C3:AX3"/>
    <mergeCell ref="C5:AX5"/>
    <mergeCell ref="C9:AX9"/>
    <mergeCell ref="C21:AX21"/>
    <mergeCell ref="F23:R23"/>
    <mergeCell ref="AK23:AX23"/>
    <mergeCell ref="C27:R27"/>
    <mergeCell ref="C28:R28"/>
    <mergeCell ref="AM27:AR27"/>
    <mergeCell ref="AM28:AR28"/>
    <mergeCell ref="AG27:AL27"/>
    <mergeCell ref="AG28:AL28"/>
    <mergeCell ref="C29:R29"/>
    <mergeCell ref="C30:R30"/>
    <mergeCell ref="AM29:AR29"/>
    <mergeCell ref="AM30:AR30"/>
    <mergeCell ref="AG29:AL29"/>
    <mergeCell ref="AG30:AL30"/>
    <mergeCell ref="C31:R31"/>
    <mergeCell ref="C32:R32"/>
    <mergeCell ref="AM31:AR31"/>
    <mergeCell ref="AM32:AR32"/>
    <mergeCell ref="AG31:AL31"/>
    <mergeCell ref="AG32:AL32"/>
    <mergeCell ref="C33:R33"/>
    <mergeCell ref="C34:R34"/>
    <mergeCell ref="AS34:AX34"/>
    <mergeCell ref="AM33:AR33"/>
    <mergeCell ref="AM34:AR34"/>
    <mergeCell ref="AG33:AL33"/>
    <mergeCell ref="AG34:AL34"/>
    <mergeCell ref="AU35:AX35"/>
    <mergeCell ref="AU36:AX36"/>
    <mergeCell ref="AU37:AX37"/>
    <mergeCell ref="C36:AF37"/>
    <mergeCell ref="C83:AC83"/>
    <mergeCell ref="AE83:AX83"/>
    <mergeCell ref="C65:AX65"/>
    <mergeCell ref="C79:V79"/>
    <mergeCell ref="AE79:AX79"/>
    <mergeCell ref="C80:V80"/>
    <mergeCell ref="AE80:AX80"/>
    <mergeCell ref="C77:AX77"/>
    <mergeCell ref="AN76:AX76"/>
    <mergeCell ref="V67:AI68"/>
    <mergeCell ref="V69:AI70"/>
    <mergeCell ref="AE49:AX50"/>
    <mergeCell ref="AG35:AR35"/>
    <mergeCell ref="C35:G35"/>
    <mergeCell ref="AS35:AT35"/>
    <mergeCell ref="AS36:AT36"/>
    <mergeCell ref="AS37:AT37"/>
    <mergeCell ref="D60:X61"/>
    <mergeCell ref="AA60:AX61"/>
    <mergeCell ref="D62:X63"/>
    <mergeCell ref="AA62:AX63"/>
    <mergeCell ref="C46:AC46"/>
    <mergeCell ref="AE46:AX46"/>
    <mergeCell ref="C55:AX55"/>
    <mergeCell ref="AA56:AX56"/>
    <mergeCell ref="D57:X59"/>
    <mergeCell ref="AA57:AX58"/>
    <mergeCell ref="AA59:AX59"/>
  </mergeCells>
  <dataValidations count="5">
    <dataValidation type="list" allowBlank="1" showInputMessage="1" promptTitle="País" prompt="Escolher o país na lista ou digitá-lo usando:_x000a_- os acentos (´,~,^);_x000a_- a 1ª letra de cada nome em maiúscula;_x000a_- as demais letras em minúscula._x000a_Ex: São Tomé e Príncipe._x000a_P/ deixar em branco, apertar &quot;Delete&quot;." sqref="AK23:AX23">
      <formula1>Países</formula1>
    </dataValidation>
    <dataValidation type="list" allowBlank="1" showInputMessage="1" promptTitle="Cidade" prompt="Escolher a cidade na lista ou digitá-la usando:_x000a_- os acentos (´,~,^);_x000a_- a 1ª letra de cada nome em maiúscula;_x000a_- as demais letras em minúscula._x000a_Ex: São José dos Campos._x000a_P/ cidades do interior, digitar diretamente._x000a_P/ deixar em branco, apertar &quot;Delete&quot;." sqref="F23:R23">
      <formula1>Cidades</formula1>
    </dataValidation>
    <dataValidation type="list" allowBlank="1" showInputMessage="1" promptTitle="Descrição do Gasto" prompt="Selecionar uma das opções da lista ou, para outro tipo de despesa, digitar diretamente." sqref="C27:R34">
      <formula1>ListaGasto</formula1>
    </dataValidation>
    <dataValidation type="list" allowBlank="1" showInputMessage="1" showErrorMessage="1" sqref="AS35:AT37">
      <formula1>$BB$37:$BD$37</formula1>
    </dataValidation>
    <dataValidation type="list" allowBlank="1" showInputMessage="1" promptTitle="Vl. Estimado" prompt="O Excel procura o valor de diária correspondente ao selecionado no campo &quot;Descrição do Gasto&quot;._x000a_Para usá-lo, basta selecionar o valor que aparece suspenso._x000a_Para outros valores, digitar diretamente." sqref="AM27:AR34">
      <formula1>BG27:BI27</formula1>
    </dataValidation>
  </dataValidations>
  <printOptions horizontalCentered="1" verticalCentered="1"/>
  <pageMargins left="0" right="0" top="0" bottom="0" header="0" footer="0"/>
  <pageSetup paperSize="9" scale="63" orientation="portrait" r:id="rId1"/>
  <rowBreaks count="2" manualBreakCount="2">
    <brk id="53" min="1" max="50" man="1"/>
    <brk id="90" max="16383" man="1"/>
  </rowBreaks>
  <colBreaks count="1" manualBreakCount="1">
    <brk id="51"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B1:G33"/>
  <sheetViews>
    <sheetView showGridLines="0" showRowColHeaders="0" workbookViewId="0">
      <selection activeCell="E24" sqref="E24"/>
    </sheetView>
  </sheetViews>
  <sheetFormatPr defaultRowHeight="15" x14ac:dyDescent="0.25"/>
  <cols>
    <col min="1" max="1" width="1.7109375" style="1" customWidth="1"/>
    <col min="2" max="2" width="14.28515625" style="1" bestFit="1" customWidth="1"/>
    <col min="3" max="6" width="15.7109375" style="1" customWidth="1"/>
    <col min="7" max="7" width="48.28515625" style="1" bestFit="1" customWidth="1"/>
    <col min="8" max="16384" width="9.140625" style="1"/>
  </cols>
  <sheetData>
    <row r="1" spans="2:7" ht="9" customHeight="1" x14ac:dyDescent="0.25"/>
    <row r="2" spans="2:7" x14ac:dyDescent="0.25">
      <c r="B2" s="156" t="s">
        <v>80</v>
      </c>
      <c r="C2" s="157"/>
      <c r="D2" s="157"/>
      <c r="E2" s="157"/>
      <c r="F2" s="158"/>
    </row>
    <row r="3" spans="2:7" ht="45" customHeight="1" x14ac:dyDescent="0.25">
      <c r="B3" s="13"/>
      <c r="C3" s="14" t="s">
        <v>176</v>
      </c>
      <c r="D3" s="14" t="s">
        <v>177</v>
      </c>
      <c r="E3" s="14" t="s">
        <v>178</v>
      </c>
      <c r="F3" s="15" t="s">
        <v>173</v>
      </c>
    </row>
    <row r="4" spans="2:7" ht="15" customHeight="1" x14ac:dyDescent="0.25">
      <c r="B4" s="11" t="s">
        <v>45</v>
      </c>
      <c r="C4" s="12">
        <v>224.2</v>
      </c>
      <c r="D4" s="12">
        <f t="shared" ref="D4:D30" si="0">C4/2</f>
        <v>112.1</v>
      </c>
      <c r="E4" s="12">
        <v>320</v>
      </c>
      <c r="F4" s="12">
        <v>95</v>
      </c>
      <c r="G4"/>
    </row>
    <row r="5" spans="2:7" ht="15" customHeight="1" x14ac:dyDescent="0.25">
      <c r="B5" s="6" t="s">
        <v>46</v>
      </c>
      <c r="C5" s="7">
        <v>224.2</v>
      </c>
      <c r="D5" s="7">
        <f t="shared" si="0"/>
        <v>112.1</v>
      </c>
      <c r="E5" s="7">
        <v>320</v>
      </c>
      <c r="F5" s="7">
        <v>95</v>
      </c>
      <c r="G5"/>
    </row>
    <row r="6" spans="2:7" ht="15" customHeight="1" x14ac:dyDescent="0.25">
      <c r="B6" s="6" t="s">
        <v>47</v>
      </c>
      <c r="C6" s="7">
        <v>224.2</v>
      </c>
      <c r="D6" s="7">
        <f t="shared" si="0"/>
        <v>112.1</v>
      </c>
      <c r="E6" s="7">
        <v>320</v>
      </c>
      <c r="F6" s="7">
        <v>95</v>
      </c>
      <c r="G6"/>
    </row>
    <row r="7" spans="2:7" ht="15" customHeight="1" x14ac:dyDescent="0.25">
      <c r="B7" s="8" t="s">
        <v>48</v>
      </c>
      <c r="C7" s="9">
        <v>212.4</v>
      </c>
      <c r="D7" s="9">
        <f t="shared" si="0"/>
        <v>106.2</v>
      </c>
      <c r="E7" s="9">
        <v>320</v>
      </c>
      <c r="F7" s="9">
        <v>95</v>
      </c>
      <c r="G7"/>
    </row>
    <row r="8" spans="2:7" ht="15" customHeight="1" x14ac:dyDescent="0.25">
      <c r="B8" s="8" t="s">
        <v>49</v>
      </c>
      <c r="C8" s="9">
        <v>212.4</v>
      </c>
      <c r="D8" s="9">
        <f t="shared" si="0"/>
        <v>106.2</v>
      </c>
      <c r="E8" s="9">
        <v>320</v>
      </c>
      <c r="F8" s="9">
        <v>95</v>
      </c>
      <c r="G8"/>
    </row>
    <row r="9" spans="2:7" ht="15" customHeight="1" x14ac:dyDescent="0.25">
      <c r="B9" s="8" t="s">
        <v>50</v>
      </c>
      <c r="C9" s="9">
        <v>212.4</v>
      </c>
      <c r="D9" s="9">
        <f t="shared" si="0"/>
        <v>106.2</v>
      </c>
      <c r="E9" s="9">
        <v>320</v>
      </c>
      <c r="F9" s="9">
        <v>95</v>
      </c>
      <c r="G9"/>
    </row>
    <row r="10" spans="2:7" ht="15" customHeight="1" x14ac:dyDescent="0.25">
      <c r="B10" s="8" t="s">
        <v>51</v>
      </c>
      <c r="C10" s="9">
        <v>212.4</v>
      </c>
      <c r="D10" s="9">
        <f t="shared" si="0"/>
        <v>106.2</v>
      </c>
      <c r="E10" s="9">
        <v>320</v>
      </c>
      <c r="F10" s="9">
        <v>95</v>
      </c>
      <c r="G10"/>
    </row>
    <row r="11" spans="2:7" ht="15" customHeight="1" x14ac:dyDescent="0.25">
      <c r="B11" s="8" t="s">
        <v>52</v>
      </c>
      <c r="C11" s="9">
        <v>212.4</v>
      </c>
      <c r="D11" s="9">
        <f t="shared" si="0"/>
        <v>106.2</v>
      </c>
      <c r="E11" s="9">
        <v>320</v>
      </c>
      <c r="F11" s="9">
        <v>95</v>
      </c>
      <c r="G11"/>
    </row>
    <row r="12" spans="2:7" ht="15" customHeight="1" x14ac:dyDescent="0.25">
      <c r="B12" s="8" t="s">
        <v>53</v>
      </c>
      <c r="C12" s="9">
        <v>212.4</v>
      </c>
      <c r="D12" s="9">
        <f t="shared" si="0"/>
        <v>106.2</v>
      </c>
      <c r="E12" s="9">
        <v>320</v>
      </c>
      <c r="F12" s="9">
        <v>95</v>
      </c>
    </row>
    <row r="13" spans="2:7" ht="15" customHeight="1" x14ac:dyDescent="0.25">
      <c r="B13" s="6" t="s">
        <v>70</v>
      </c>
      <c r="C13" s="7">
        <v>200.6</v>
      </c>
      <c r="D13" s="7">
        <f t="shared" si="0"/>
        <v>100.3</v>
      </c>
      <c r="E13" s="7">
        <v>320</v>
      </c>
      <c r="F13" s="7">
        <v>95</v>
      </c>
      <c r="G13"/>
    </row>
    <row r="14" spans="2:7" ht="15" customHeight="1" x14ac:dyDescent="0.25">
      <c r="B14" s="6" t="s">
        <v>62</v>
      </c>
      <c r="C14" s="7">
        <v>200.6</v>
      </c>
      <c r="D14" s="7">
        <f t="shared" si="0"/>
        <v>100.3</v>
      </c>
      <c r="E14" s="7">
        <v>320</v>
      </c>
      <c r="F14" s="7">
        <v>95</v>
      </c>
      <c r="G14"/>
    </row>
    <row r="15" spans="2:7" ht="15" customHeight="1" x14ac:dyDescent="0.25">
      <c r="B15" s="6" t="s">
        <v>68</v>
      </c>
      <c r="C15" s="7">
        <v>200.6</v>
      </c>
      <c r="D15" s="7">
        <f t="shared" si="0"/>
        <v>100.3</v>
      </c>
      <c r="E15" s="7">
        <v>320</v>
      </c>
      <c r="F15" s="7">
        <v>95</v>
      </c>
      <c r="G15"/>
    </row>
    <row r="16" spans="2:7" ht="15" customHeight="1" x14ac:dyDescent="0.25">
      <c r="B16" s="6" t="s">
        <v>61</v>
      </c>
      <c r="C16" s="7">
        <v>200.6</v>
      </c>
      <c r="D16" s="7">
        <f t="shared" si="0"/>
        <v>100.3</v>
      </c>
      <c r="E16" s="7">
        <v>320</v>
      </c>
      <c r="F16" s="7">
        <v>95</v>
      </c>
      <c r="G16"/>
    </row>
    <row r="17" spans="2:7" ht="15" customHeight="1" x14ac:dyDescent="0.25">
      <c r="B17" s="6" t="s">
        <v>60</v>
      </c>
      <c r="C17" s="7">
        <v>200.6</v>
      </c>
      <c r="D17" s="7">
        <f t="shared" si="0"/>
        <v>100.3</v>
      </c>
      <c r="E17" s="7">
        <v>320</v>
      </c>
      <c r="F17" s="7">
        <v>95</v>
      </c>
      <c r="G17"/>
    </row>
    <row r="18" spans="2:7" ht="15" customHeight="1" x14ac:dyDescent="0.25">
      <c r="B18" s="6" t="s">
        <v>64</v>
      </c>
      <c r="C18" s="7">
        <v>200.6</v>
      </c>
      <c r="D18" s="7">
        <f t="shared" si="0"/>
        <v>100.3</v>
      </c>
      <c r="E18" s="7">
        <v>320</v>
      </c>
      <c r="F18" s="7">
        <v>95</v>
      </c>
      <c r="G18"/>
    </row>
    <row r="19" spans="2:7" ht="15" customHeight="1" x14ac:dyDescent="0.25">
      <c r="B19" s="6" t="s">
        <v>69</v>
      </c>
      <c r="C19" s="7">
        <v>200.6</v>
      </c>
      <c r="D19" s="7">
        <f t="shared" si="0"/>
        <v>100.3</v>
      </c>
      <c r="E19" s="7">
        <v>320</v>
      </c>
      <c r="F19" s="7">
        <v>95</v>
      </c>
    </row>
    <row r="20" spans="2:7" ht="15" customHeight="1" x14ac:dyDescent="0.25">
      <c r="B20" s="6" t="s">
        <v>58</v>
      </c>
      <c r="C20" s="7">
        <v>200.6</v>
      </c>
      <c r="D20" s="7">
        <f t="shared" si="0"/>
        <v>100.3</v>
      </c>
      <c r="E20" s="7">
        <v>320</v>
      </c>
      <c r="F20" s="7">
        <v>95</v>
      </c>
    </row>
    <row r="21" spans="2:7" ht="15" customHeight="1" x14ac:dyDescent="0.25">
      <c r="B21" s="6" t="s">
        <v>63</v>
      </c>
      <c r="C21" s="7">
        <v>200.6</v>
      </c>
      <c r="D21" s="7">
        <f t="shared" si="0"/>
        <v>100.3</v>
      </c>
      <c r="E21" s="7">
        <v>320</v>
      </c>
      <c r="F21" s="7">
        <v>95</v>
      </c>
    </row>
    <row r="22" spans="2:7" ht="15" customHeight="1" x14ac:dyDescent="0.25">
      <c r="B22" s="6" t="s">
        <v>56</v>
      </c>
      <c r="C22" s="7">
        <v>200.6</v>
      </c>
      <c r="D22" s="7">
        <f t="shared" si="0"/>
        <v>100.3</v>
      </c>
      <c r="E22" s="7">
        <v>320</v>
      </c>
      <c r="F22" s="7">
        <v>95</v>
      </c>
    </row>
    <row r="23" spans="2:7" ht="15" customHeight="1" x14ac:dyDescent="0.25">
      <c r="B23" s="6" t="s">
        <v>55</v>
      </c>
      <c r="C23" s="7">
        <v>200.6</v>
      </c>
      <c r="D23" s="7">
        <f t="shared" si="0"/>
        <v>100.3</v>
      </c>
      <c r="E23" s="7">
        <v>320</v>
      </c>
      <c r="F23" s="7">
        <v>95</v>
      </c>
    </row>
    <row r="24" spans="2:7" ht="15" customHeight="1" x14ac:dyDescent="0.25">
      <c r="B24" s="6" t="s">
        <v>66</v>
      </c>
      <c r="C24" s="7">
        <v>200.6</v>
      </c>
      <c r="D24" s="7">
        <f t="shared" si="0"/>
        <v>100.3</v>
      </c>
      <c r="E24" s="7">
        <v>320</v>
      </c>
      <c r="F24" s="7">
        <v>95</v>
      </c>
    </row>
    <row r="25" spans="2:7" ht="15" customHeight="1" x14ac:dyDescent="0.25">
      <c r="B25" s="6" t="s">
        <v>71</v>
      </c>
      <c r="C25" s="7">
        <v>200.6</v>
      </c>
      <c r="D25" s="7">
        <f t="shared" si="0"/>
        <v>100.3</v>
      </c>
      <c r="E25" s="7">
        <v>320</v>
      </c>
      <c r="F25" s="7">
        <v>95</v>
      </c>
    </row>
    <row r="26" spans="2:7" ht="15" customHeight="1" x14ac:dyDescent="0.25">
      <c r="B26" s="6" t="s">
        <v>67</v>
      </c>
      <c r="C26" s="7">
        <v>200.6</v>
      </c>
      <c r="D26" s="7">
        <f t="shared" si="0"/>
        <v>100.3</v>
      </c>
      <c r="E26" s="7">
        <v>320</v>
      </c>
      <c r="F26" s="7">
        <v>95</v>
      </c>
    </row>
    <row r="27" spans="2:7" ht="15" customHeight="1" x14ac:dyDescent="0.25">
      <c r="B27" s="6" t="s">
        <v>54</v>
      </c>
      <c r="C27" s="7">
        <v>200.6</v>
      </c>
      <c r="D27" s="7">
        <f t="shared" si="0"/>
        <v>100.3</v>
      </c>
      <c r="E27" s="7">
        <v>320</v>
      </c>
      <c r="F27" s="7">
        <v>95</v>
      </c>
    </row>
    <row r="28" spans="2:7" ht="15" customHeight="1" x14ac:dyDescent="0.25">
      <c r="B28" s="6" t="s">
        <v>59</v>
      </c>
      <c r="C28" s="7">
        <v>200.6</v>
      </c>
      <c r="D28" s="7">
        <f t="shared" si="0"/>
        <v>100.3</v>
      </c>
      <c r="E28" s="7">
        <v>320</v>
      </c>
      <c r="F28" s="7">
        <v>95</v>
      </c>
    </row>
    <row r="29" spans="2:7" ht="15" customHeight="1" x14ac:dyDescent="0.25">
      <c r="B29" s="6" t="s">
        <v>65</v>
      </c>
      <c r="C29" s="7">
        <v>200.6</v>
      </c>
      <c r="D29" s="7">
        <f t="shared" si="0"/>
        <v>100.3</v>
      </c>
      <c r="E29" s="7">
        <v>320</v>
      </c>
      <c r="F29" s="7">
        <v>95</v>
      </c>
    </row>
    <row r="30" spans="2:7" ht="15" customHeight="1" x14ac:dyDescent="0.25">
      <c r="B30" s="6" t="s">
        <v>57</v>
      </c>
      <c r="C30" s="7">
        <v>200.6</v>
      </c>
      <c r="D30" s="7">
        <f t="shared" si="0"/>
        <v>100.3</v>
      </c>
      <c r="E30" s="7">
        <v>320</v>
      </c>
      <c r="F30" s="7">
        <v>95</v>
      </c>
    </row>
    <row r="31" spans="2:7" ht="15" customHeight="1" x14ac:dyDescent="0.25">
      <c r="B31" s="10" t="s">
        <v>77</v>
      </c>
      <c r="C31" s="9">
        <v>177</v>
      </c>
      <c r="D31" s="9">
        <f>C31/2</f>
        <v>88.5</v>
      </c>
      <c r="E31" s="9">
        <v>320</v>
      </c>
      <c r="F31" s="9">
        <v>95</v>
      </c>
    </row>
    <row r="32" spans="2:7" ht="15" customHeight="1" x14ac:dyDescent="0.25"/>
    <row r="33" ht="15" customHeight="1" x14ac:dyDescent="0.25"/>
  </sheetData>
  <sheetProtection password="C40E" sheet="1" objects="1" scenarios="1"/>
  <sortState ref="B2:F28">
    <sortCondition descending="1" ref="C2:C28"/>
    <sortCondition ref="B2:B28"/>
  </sortState>
  <mergeCells count="1">
    <mergeCell ref="B2:F2"/>
  </mergeCell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B1:K196"/>
  <sheetViews>
    <sheetView showGridLines="0" showRowColHeaders="0" topLeftCell="A160" workbookViewId="0">
      <selection activeCell="D190" sqref="D190"/>
    </sheetView>
  </sheetViews>
  <sheetFormatPr defaultRowHeight="15" x14ac:dyDescent="0.25"/>
  <cols>
    <col min="1" max="1" width="1.7109375" style="1" customWidth="1"/>
    <col min="2" max="2" width="38.140625" style="1" bestFit="1" customWidth="1"/>
    <col min="3" max="7" width="15.7109375" style="1" customWidth="1"/>
    <col min="8" max="16384" width="9.140625" style="1"/>
  </cols>
  <sheetData>
    <row r="1" spans="2:7" ht="9" customHeight="1" x14ac:dyDescent="0.25"/>
    <row r="2" spans="2:7" x14ac:dyDescent="0.25">
      <c r="B2" s="159" t="s">
        <v>179</v>
      </c>
      <c r="C2" s="160"/>
      <c r="D2" s="160"/>
      <c r="E2" s="160"/>
      <c r="F2" s="160"/>
      <c r="G2" s="160"/>
    </row>
    <row r="3" spans="2:7" ht="45" customHeight="1" x14ac:dyDescent="0.25">
      <c r="B3" s="17"/>
      <c r="C3" s="14" t="s">
        <v>172</v>
      </c>
      <c r="D3" s="14" t="s">
        <v>175</v>
      </c>
      <c r="E3" s="14" t="s">
        <v>174</v>
      </c>
      <c r="F3" s="15" t="s">
        <v>173</v>
      </c>
      <c r="G3" s="15" t="s">
        <v>180</v>
      </c>
    </row>
    <row r="4" spans="2:7" ht="15" customHeight="1" x14ac:dyDescent="0.25">
      <c r="B4" s="22" t="s">
        <v>160</v>
      </c>
      <c r="C4" s="19">
        <v>180</v>
      </c>
      <c r="D4" s="20">
        <f t="shared" ref="D4:D35" si="0">C4/2</f>
        <v>90</v>
      </c>
      <c r="E4" s="19">
        <v>180</v>
      </c>
      <c r="F4" s="20">
        <v>95</v>
      </c>
      <c r="G4" s="18" t="s">
        <v>181</v>
      </c>
    </row>
    <row r="5" spans="2:7" ht="15" customHeight="1" x14ac:dyDescent="0.25">
      <c r="B5" s="22" t="s">
        <v>314</v>
      </c>
      <c r="C5" s="19">
        <v>180</v>
      </c>
      <c r="D5" s="21">
        <f t="shared" si="0"/>
        <v>90</v>
      </c>
      <c r="E5" s="19">
        <v>180</v>
      </c>
      <c r="F5" s="21">
        <v>95</v>
      </c>
      <c r="G5" s="18" t="s">
        <v>181</v>
      </c>
    </row>
    <row r="6" spans="2:7" ht="15" customHeight="1" x14ac:dyDescent="0.25">
      <c r="B6" s="22" t="s">
        <v>315</v>
      </c>
      <c r="C6" s="19">
        <v>180</v>
      </c>
      <c r="D6" s="21">
        <f t="shared" si="0"/>
        <v>90</v>
      </c>
      <c r="E6" s="19">
        <v>180</v>
      </c>
      <c r="F6" s="21">
        <v>95</v>
      </c>
      <c r="G6" s="18" t="s">
        <v>181</v>
      </c>
    </row>
    <row r="7" spans="2:7" ht="15" customHeight="1" x14ac:dyDescent="0.25">
      <c r="B7" s="22" t="s">
        <v>316</v>
      </c>
      <c r="C7" s="19">
        <v>180</v>
      </c>
      <c r="D7" s="21">
        <f t="shared" si="0"/>
        <v>90</v>
      </c>
      <c r="E7" s="19">
        <v>180</v>
      </c>
      <c r="F7" s="21">
        <v>95</v>
      </c>
      <c r="G7" s="18" t="s">
        <v>181</v>
      </c>
    </row>
    <row r="8" spans="2:7" ht="15" customHeight="1" x14ac:dyDescent="0.25">
      <c r="B8" s="22" t="s">
        <v>161</v>
      </c>
      <c r="C8" s="19">
        <v>180</v>
      </c>
      <c r="D8" s="21">
        <f t="shared" si="0"/>
        <v>90</v>
      </c>
      <c r="E8" s="19">
        <v>180</v>
      </c>
      <c r="F8" s="21">
        <v>95</v>
      </c>
      <c r="G8" s="18" t="s">
        <v>181</v>
      </c>
    </row>
    <row r="9" spans="2:7" ht="15" customHeight="1" x14ac:dyDescent="0.25">
      <c r="B9" s="22" t="s">
        <v>317</v>
      </c>
      <c r="C9" s="19">
        <v>180</v>
      </c>
      <c r="D9" s="21">
        <f t="shared" si="0"/>
        <v>90</v>
      </c>
      <c r="E9" s="19">
        <v>180</v>
      </c>
      <c r="F9" s="21">
        <v>95</v>
      </c>
      <c r="G9" s="18" t="s">
        <v>181</v>
      </c>
    </row>
    <row r="10" spans="2:7" ht="15" customHeight="1" x14ac:dyDescent="0.25">
      <c r="B10" s="22" t="s">
        <v>318</v>
      </c>
      <c r="C10" s="19">
        <v>180</v>
      </c>
      <c r="D10" s="21">
        <f t="shared" si="0"/>
        <v>90</v>
      </c>
      <c r="E10" s="19">
        <v>180</v>
      </c>
      <c r="F10" s="21">
        <v>95</v>
      </c>
      <c r="G10" s="18" t="s">
        <v>181</v>
      </c>
    </row>
    <row r="11" spans="2:7" ht="15" customHeight="1" x14ac:dyDescent="0.25">
      <c r="B11" s="22" t="s">
        <v>319</v>
      </c>
      <c r="C11" s="19">
        <v>180</v>
      </c>
      <c r="D11" s="21">
        <f t="shared" si="0"/>
        <v>90</v>
      </c>
      <c r="E11" s="19">
        <v>180</v>
      </c>
      <c r="F11" s="21">
        <v>95</v>
      </c>
      <c r="G11" s="18" t="s">
        <v>181</v>
      </c>
    </row>
    <row r="12" spans="2:7" ht="15" customHeight="1" x14ac:dyDescent="0.25">
      <c r="B12" s="22" t="s">
        <v>320</v>
      </c>
      <c r="C12" s="19">
        <v>180</v>
      </c>
      <c r="D12" s="21">
        <f t="shared" si="0"/>
        <v>90</v>
      </c>
      <c r="E12" s="19">
        <v>180</v>
      </c>
      <c r="F12" s="21">
        <v>95</v>
      </c>
      <c r="G12" s="18" t="s">
        <v>181</v>
      </c>
    </row>
    <row r="13" spans="2:7" ht="15" customHeight="1" x14ac:dyDescent="0.25">
      <c r="B13" s="22" t="s">
        <v>162</v>
      </c>
      <c r="C13" s="19">
        <v>180</v>
      </c>
      <c r="D13" s="21">
        <f t="shared" si="0"/>
        <v>90</v>
      </c>
      <c r="E13" s="19">
        <v>180</v>
      </c>
      <c r="F13" s="21">
        <v>95</v>
      </c>
      <c r="G13" s="18" t="s">
        <v>181</v>
      </c>
    </row>
    <row r="14" spans="2:7" ht="15" customHeight="1" x14ac:dyDescent="0.25">
      <c r="B14" s="22" t="s">
        <v>321</v>
      </c>
      <c r="C14" s="19">
        <v>180</v>
      </c>
      <c r="D14" s="21">
        <f t="shared" si="0"/>
        <v>90</v>
      </c>
      <c r="E14" s="19">
        <v>180</v>
      </c>
      <c r="F14" s="21">
        <v>95</v>
      </c>
      <c r="G14" s="18" t="s">
        <v>181</v>
      </c>
    </row>
    <row r="15" spans="2:7" ht="15" customHeight="1" x14ac:dyDescent="0.25">
      <c r="B15" s="22" t="s">
        <v>322</v>
      </c>
      <c r="C15" s="19">
        <v>180</v>
      </c>
      <c r="D15" s="21">
        <f t="shared" si="0"/>
        <v>90</v>
      </c>
      <c r="E15" s="19">
        <v>180</v>
      </c>
      <c r="F15" s="21">
        <v>95</v>
      </c>
      <c r="G15" s="18" t="s">
        <v>181</v>
      </c>
    </row>
    <row r="16" spans="2:7" ht="15" customHeight="1" x14ac:dyDescent="0.25">
      <c r="B16" s="22" t="s">
        <v>163</v>
      </c>
      <c r="C16" s="19">
        <v>180</v>
      </c>
      <c r="D16" s="21">
        <f t="shared" si="0"/>
        <v>90</v>
      </c>
      <c r="E16" s="19">
        <v>180</v>
      </c>
      <c r="F16" s="21">
        <v>95</v>
      </c>
      <c r="G16" s="18" t="s">
        <v>181</v>
      </c>
    </row>
    <row r="17" spans="2:7" ht="15" customHeight="1" x14ac:dyDescent="0.25">
      <c r="B17" s="22" t="s">
        <v>323</v>
      </c>
      <c r="C17" s="19">
        <v>180</v>
      </c>
      <c r="D17" s="21">
        <f t="shared" si="0"/>
        <v>90</v>
      </c>
      <c r="E17" s="19">
        <v>180</v>
      </c>
      <c r="F17" s="21">
        <v>95</v>
      </c>
      <c r="G17" s="18" t="s">
        <v>181</v>
      </c>
    </row>
    <row r="18" spans="2:7" ht="15" customHeight="1" x14ac:dyDescent="0.25">
      <c r="B18" s="22" t="s">
        <v>324</v>
      </c>
      <c r="C18" s="19">
        <v>180</v>
      </c>
      <c r="D18" s="21">
        <f t="shared" si="0"/>
        <v>90</v>
      </c>
      <c r="E18" s="19">
        <v>180</v>
      </c>
      <c r="F18" s="21">
        <v>95</v>
      </c>
      <c r="G18" s="18" t="s">
        <v>181</v>
      </c>
    </row>
    <row r="19" spans="2:7" ht="15" customHeight="1" x14ac:dyDescent="0.25">
      <c r="B19" s="22" t="s">
        <v>325</v>
      </c>
      <c r="C19" s="19">
        <v>180</v>
      </c>
      <c r="D19" s="21">
        <f t="shared" si="0"/>
        <v>90</v>
      </c>
      <c r="E19" s="19">
        <v>180</v>
      </c>
      <c r="F19" s="21">
        <v>95</v>
      </c>
      <c r="G19" s="18" t="s">
        <v>181</v>
      </c>
    </row>
    <row r="20" spans="2:7" ht="15" customHeight="1" x14ac:dyDescent="0.25">
      <c r="B20" s="22" t="s">
        <v>164</v>
      </c>
      <c r="C20" s="19">
        <v>180</v>
      </c>
      <c r="D20" s="21">
        <f t="shared" si="0"/>
        <v>90</v>
      </c>
      <c r="E20" s="19">
        <v>180</v>
      </c>
      <c r="F20" s="21">
        <v>95</v>
      </c>
      <c r="G20" s="18" t="s">
        <v>181</v>
      </c>
    </row>
    <row r="21" spans="2:7" ht="15" customHeight="1" x14ac:dyDescent="0.25">
      <c r="B21" s="22" t="s">
        <v>190</v>
      </c>
      <c r="C21" s="19">
        <v>180</v>
      </c>
      <c r="D21" s="21">
        <f t="shared" si="0"/>
        <v>90</v>
      </c>
      <c r="E21" s="19">
        <v>180</v>
      </c>
      <c r="F21" s="21">
        <v>95</v>
      </c>
      <c r="G21" s="18" t="s">
        <v>181</v>
      </c>
    </row>
    <row r="22" spans="2:7" ht="15" customHeight="1" x14ac:dyDescent="0.25">
      <c r="B22" s="22" t="s">
        <v>326</v>
      </c>
      <c r="C22" s="19">
        <v>180</v>
      </c>
      <c r="D22" s="21">
        <f t="shared" si="0"/>
        <v>90</v>
      </c>
      <c r="E22" s="19">
        <v>180</v>
      </c>
      <c r="F22" s="21">
        <v>95</v>
      </c>
      <c r="G22" s="18" t="s">
        <v>181</v>
      </c>
    </row>
    <row r="23" spans="2:7" ht="15" customHeight="1" x14ac:dyDescent="0.25">
      <c r="B23" s="22" t="s">
        <v>327</v>
      </c>
      <c r="C23" s="19">
        <v>180</v>
      </c>
      <c r="D23" s="21">
        <f t="shared" si="0"/>
        <v>90</v>
      </c>
      <c r="E23" s="19">
        <v>180</v>
      </c>
      <c r="F23" s="21">
        <v>95</v>
      </c>
      <c r="G23" s="18" t="s">
        <v>181</v>
      </c>
    </row>
    <row r="24" spans="2:7" ht="15" customHeight="1" x14ac:dyDescent="0.25">
      <c r="B24" s="22" t="s">
        <v>165</v>
      </c>
      <c r="C24" s="19">
        <v>180</v>
      </c>
      <c r="D24" s="21">
        <f t="shared" si="0"/>
        <v>90</v>
      </c>
      <c r="E24" s="19">
        <v>180</v>
      </c>
      <c r="F24" s="21">
        <v>95</v>
      </c>
      <c r="G24" s="18" t="s">
        <v>181</v>
      </c>
    </row>
    <row r="25" spans="2:7" ht="15" customHeight="1" x14ac:dyDescent="0.25">
      <c r="B25" s="22" t="s">
        <v>328</v>
      </c>
      <c r="C25" s="19">
        <v>180</v>
      </c>
      <c r="D25" s="21">
        <f t="shared" si="0"/>
        <v>90</v>
      </c>
      <c r="E25" s="19">
        <v>180</v>
      </c>
      <c r="F25" s="21">
        <v>95</v>
      </c>
      <c r="G25" s="18" t="s">
        <v>181</v>
      </c>
    </row>
    <row r="26" spans="2:7" ht="15" customHeight="1" x14ac:dyDescent="0.25">
      <c r="B26" s="22" t="s">
        <v>329</v>
      </c>
      <c r="C26" s="19">
        <v>180</v>
      </c>
      <c r="D26" s="21">
        <f t="shared" si="0"/>
        <v>90</v>
      </c>
      <c r="E26" s="19">
        <v>180</v>
      </c>
      <c r="F26" s="21">
        <v>95</v>
      </c>
      <c r="G26" s="18" t="s">
        <v>181</v>
      </c>
    </row>
    <row r="27" spans="2:7" ht="15" customHeight="1" x14ac:dyDescent="0.25">
      <c r="B27" s="22" t="s">
        <v>330</v>
      </c>
      <c r="C27" s="19">
        <v>180</v>
      </c>
      <c r="D27" s="21">
        <f t="shared" si="0"/>
        <v>90</v>
      </c>
      <c r="E27" s="19">
        <v>180</v>
      </c>
      <c r="F27" s="21">
        <v>95</v>
      </c>
      <c r="G27" s="18" t="s">
        <v>181</v>
      </c>
    </row>
    <row r="28" spans="2:7" ht="15" customHeight="1" x14ac:dyDescent="0.25">
      <c r="B28" s="22" t="s">
        <v>331</v>
      </c>
      <c r="C28" s="19">
        <v>180</v>
      </c>
      <c r="D28" s="21">
        <f t="shared" si="0"/>
        <v>90</v>
      </c>
      <c r="E28" s="19">
        <v>180</v>
      </c>
      <c r="F28" s="21">
        <v>95</v>
      </c>
      <c r="G28" s="18" t="s">
        <v>181</v>
      </c>
    </row>
    <row r="29" spans="2:7" ht="15" customHeight="1" x14ac:dyDescent="0.25">
      <c r="B29" s="22" t="s">
        <v>166</v>
      </c>
      <c r="C29" s="19">
        <v>180</v>
      </c>
      <c r="D29" s="21">
        <f t="shared" si="0"/>
        <v>90</v>
      </c>
      <c r="E29" s="19">
        <v>180</v>
      </c>
      <c r="F29" s="20">
        <v>95</v>
      </c>
      <c r="G29" s="18" t="s">
        <v>181</v>
      </c>
    </row>
    <row r="30" spans="2:7" ht="15" customHeight="1" x14ac:dyDescent="0.25">
      <c r="B30" s="22" t="s">
        <v>332</v>
      </c>
      <c r="C30" s="19">
        <v>180</v>
      </c>
      <c r="D30" s="21">
        <f t="shared" si="0"/>
        <v>90</v>
      </c>
      <c r="E30" s="19">
        <v>180</v>
      </c>
      <c r="F30" s="20">
        <v>95</v>
      </c>
      <c r="G30" s="18" t="s">
        <v>181</v>
      </c>
    </row>
    <row r="31" spans="2:7" x14ac:dyDescent="0.25">
      <c r="B31" s="22" t="s">
        <v>333</v>
      </c>
      <c r="C31" s="19">
        <v>180</v>
      </c>
      <c r="D31" s="21">
        <f t="shared" si="0"/>
        <v>90</v>
      </c>
      <c r="E31" s="19">
        <v>180</v>
      </c>
      <c r="F31" s="20">
        <v>95</v>
      </c>
      <c r="G31" s="18" t="s">
        <v>181</v>
      </c>
    </row>
    <row r="32" spans="2:7" x14ac:dyDescent="0.25">
      <c r="B32" s="22" t="s">
        <v>334</v>
      </c>
      <c r="C32" s="19">
        <v>180</v>
      </c>
      <c r="D32" s="21">
        <f t="shared" si="0"/>
        <v>90</v>
      </c>
      <c r="E32" s="19">
        <v>180</v>
      </c>
      <c r="F32" s="20">
        <v>95</v>
      </c>
      <c r="G32" s="18" t="s">
        <v>181</v>
      </c>
    </row>
    <row r="33" spans="2:7" x14ac:dyDescent="0.25">
      <c r="B33" s="22" t="s">
        <v>167</v>
      </c>
      <c r="C33" s="19">
        <v>180</v>
      </c>
      <c r="D33" s="21">
        <f t="shared" si="0"/>
        <v>90</v>
      </c>
      <c r="E33" s="19">
        <v>180</v>
      </c>
      <c r="F33" s="20">
        <v>95</v>
      </c>
      <c r="G33" s="18" t="s">
        <v>181</v>
      </c>
    </row>
    <row r="34" spans="2:7" x14ac:dyDescent="0.25">
      <c r="B34" s="22" t="s">
        <v>335</v>
      </c>
      <c r="C34" s="19">
        <v>180</v>
      </c>
      <c r="D34" s="21">
        <f t="shared" si="0"/>
        <v>90</v>
      </c>
      <c r="E34" s="19">
        <v>180</v>
      </c>
      <c r="F34" s="20">
        <v>95</v>
      </c>
      <c r="G34" s="18" t="s">
        <v>181</v>
      </c>
    </row>
    <row r="35" spans="2:7" x14ac:dyDescent="0.25">
      <c r="B35" s="22" t="s">
        <v>336</v>
      </c>
      <c r="C35" s="19">
        <v>180</v>
      </c>
      <c r="D35" s="21">
        <f t="shared" si="0"/>
        <v>90</v>
      </c>
      <c r="E35" s="19">
        <v>180</v>
      </c>
      <c r="F35" s="20">
        <v>95</v>
      </c>
      <c r="G35" s="18" t="s">
        <v>181</v>
      </c>
    </row>
    <row r="36" spans="2:7" x14ac:dyDescent="0.25">
      <c r="B36" s="22" t="s">
        <v>337</v>
      </c>
      <c r="C36" s="19">
        <v>180</v>
      </c>
      <c r="D36" s="21">
        <f t="shared" ref="D36:D59" si="1">C36/2</f>
        <v>90</v>
      </c>
      <c r="E36" s="19">
        <v>180</v>
      </c>
      <c r="F36" s="20">
        <v>95</v>
      </c>
      <c r="G36" s="18" t="s">
        <v>181</v>
      </c>
    </row>
    <row r="37" spans="2:7" x14ac:dyDescent="0.25">
      <c r="B37" s="22" t="s">
        <v>168</v>
      </c>
      <c r="C37" s="19">
        <v>180</v>
      </c>
      <c r="D37" s="21">
        <f t="shared" si="1"/>
        <v>90</v>
      </c>
      <c r="E37" s="19">
        <v>180</v>
      </c>
      <c r="F37" s="20">
        <v>95</v>
      </c>
      <c r="G37" s="18" t="s">
        <v>181</v>
      </c>
    </row>
    <row r="38" spans="2:7" x14ac:dyDescent="0.25">
      <c r="B38" s="22" t="s">
        <v>338</v>
      </c>
      <c r="C38" s="19">
        <v>180</v>
      </c>
      <c r="D38" s="21">
        <f t="shared" si="1"/>
        <v>90</v>
      </c>
      <c r="E38" s="19">
        <v>180</v>
      </c>
      <c r="F38" s="20">
        <v>95</v>
      </c>
      <c r="G38" s="18" t="s">
        <v>181</v>
      </c>
    </row>
    <row r="39" spans="2:7" x14ac:dyDescent="0.25">
      <c r="B39" s="22" t="s">
        <v>339</v>
      </c>
      <c r="C39" s="19">
        <v>180</v>
      </c>
      <c r="D39" s="21">
        <f t="shared" si="1"/>
        <v>90</v>
      </c>
      <c r="E39" s="19">
        <v>180</v>
      </c>
      <c r="F39" s="20">
        <v>95</v>
      </c>
      <c r="G39" s="18" t="s">
        <v>181</v>
      </c>
    </row>
    <row r="40" spans="2:7" x14ac:dyDescent="0.25">
      <c r="B40" s="22" t="s">
        <v>378</v>
      </c>
      <c r="C40" s="19">
        <v>180</v>
      </c>
      <c r="D40" s="21">
        <f t="shared" si="1"/>
        <v>90</v>
      </c>
      <c r="E40" s="19">
        <v>180</v>
      </c>
      <c r="F40" s="20">
        <v>95</v>
      </c>
      <c r="G40" s="18" t="s">
        <v>181</v>
      </c>
    </row>
    <row r="41" spans="2:7" x14ac:dyDescent="0.25">
      <c r="B41" s="22" t="s">
        <v>377</v>
      </c>
      <c r="C41" s="19">
        <v>180</v>
      </c>
      <c r="D41" s="21">
        <f t="shared" si="1"/>
        <v>90</v>
      </c>
      <c r="E41" s="19">
        <v>180</v>
      </c>
      <c r="F41" s="20">
        <v>95</v>
      </c>
      <c r="G41" s="18" t="s">
        <v>181</v>
      </c>
    </row>
    <row r="42" spans="2:7" x14ac:dyDescent="0.25">
      <c r="B42" s="22" t="s">
        <v>340</v>
      </c>
      <c r="C42" s="19">
        <v>180</v>
      </c>
      <c r="D42" s="21">
        <f t="shared" si="1"/>
        <v>90</v>
      </c>
      <c r="E42" s="19">
        <v>180</v>
      </c>
      <c r="F42" s="20">
        <v>95</v>
      </c>
      <c r="G42" s="18" t="s">
        <v>181</v>
      </c>
    </row>
    <row r="43" spans="2:7" x14ac:dyDescent="0.25">
      <c r="B43" s="22" t="s">
        <v>341</v>
      </c>
      <c r="C43" s="19">
        <v>180</v>
      </c>
      <c r="D43" s="21">
        <f t="shared" si="1"/>
        <v>90</v>
      </c>
      <c r="E43" s="19">
        <v>180</v>
      </c>
      <c r="F43" s="20">
        <v>95</v>
      </c>
      <c r="G43" s="18" t="s">
        <v>181</v>
      </c>
    </row>
    <row r="44" spans="2:7" x14ac:dyDescent="0.25">
      <c r="B44" s="22" t="s">
        <v>169</v>
      </c>
      <c r="C44" s="19">
        <v>180</v>
      </c>
      <c r="D44" s="21">
        <f t="shared" si="1"/>
        <v>90</v>
      </c>
      <c r="E44" s="19">
        <v>180</v>
      </c>
      <c r="F44" s="20">
        <v>95</v>
      </c>
      <c r="G44" s="18" t="s">
        <v>181</v>
      </c>
    </row>
    <row r="45" spans="2:7" x14ac:dyDescent="0.25">
      <c r="B45" s="22" t="s">
        <v>342</v>
      </c>
      <c r="C45" s="19">
        <v>180</v>
      </c>
      <c r="D45" s="21">
        <f t="shared" si="1"/>
        <v>90</v>
      </c>
      <c r="E45" s="19">
        <v>180</v>
      </c>
      <c r="F45" s="20">
        <v>95</v>
      </c>
      <c r="G45" s="18" t="s">
        <v>181</v>
      </c>
    </row>
    <row r="46" spans="2:7" x14ac:dyDescent="0.25">
      <c r="B46" s="22" t="s">
        <v>343</v>
      </c>
      <c r="C46" s="19">
        <v>180</v>
      </c>
      <c r="D46" s="21">
        <f t="shared" si="1"/>
        <v>90</v>
      </c>
      <c r="E46" s="19">
        <v>180</v>
      </c>
      <c r="F46" s="20">
        <v>95</v>
      </c>
      <c r="G46" s="18" t="s">
        <v>181</v>
      </c>
    </row>
    <row r="47" spans="2:7" x14ac:dyDescent="0.25">
      <c r="B47" s="22" t="s">
        <v>344</v>
      </c>
      <c r="C47" s="19">
        <v>180</v>
      </c>
      <c r="D47" s="21">
        <f t="shared" si="1"/>
        <v>90</v>
      </c>
      <c r="E47" s="19">
        <v>180</v>
      </c>
      <c r="F47" s="20">
        <v>95</v>
      </c>
      <c r="G47" s="18" t="s">
        <v>181</v>
      </c>
    </row>
    <row r="48" spans="2:7" x14ac:dyDescent="0.25">
      <c r="B48" s="22" t="s">
        <v>376</v>
      </c>
      <c r="C48" s="19">
        <v>180</v>
      </c>
      <c r="D48" s="21">
        <f t="shared" si="1"/>
        <v>90</v>
      </c>
      <c r="E48" s="19">
        <v>180</v>
      </c>
      <c r="F48" s="20">
        <v>95</v>
      </c>
      <c r="G48" s="18" t="s">
        <v>181</v>
      </c>
    </row>
    <row r="49" spans="2:7" x14ac:dyDescent="0.25">
      <c r="B49" s="22" t="s">
        <v>345</v>
      </c>
      <c r="C49" s="19">
        <v>180</v>
      </c>
      <c r="D49" s="21">
        <f t="shared" si="1"/>
        <v>90</v>
      </c>
      <c r="E49" s="19">
        <v>180</v>
      </c>
      <c r="F49" s="20">
        <v>95</v>
      </c>
      <c r="G49" s="18" t="s">
        <v>181</v>
      </c>
    </row>
    <row r="50" spans="2:7" x14ac:dyDescent="0.25">
      <c r="B50" s="22" t="s">
        <v>346</v>
      </c>
      <c r="C50" s="19">
        <v>180</v>
      </c>
      <c r="D50" s="21">
        <f t="shared" si="1"/>
        <v>90</v>
      </c>
      <c r="E50" s="19">
        <v>180</v>
      </c>
      <c r="F50" s="20">
        <v>95</v>
      </c>
      <c r="G50" s="18" t="s">
        <v>181</v>
      </c>
    </row>
    <row r="51" spans="2:7" x14ac:dyDescent="0.25">
      <c r="B51" s="22" t="s">
        <v>347</v>
      </c>
      <c r="C51" s="19">
        <v>180</v>
      </c>
      <c r="D51" s="21">
        <f t="shared" si="1"/>
        <v>90</v>
      </c>
      <c r="E51" s="19">
        <v>180</v>
      </c>
      <c r="F51" s="20">
        <v>95</v>
      </c>
      <c r="G51" s="18" t="s">
        <v>181</v>
      </c>
    </row>
    <row r="52" spans="2:7" x14ac:dyDescent="0.25">
      <c r="B52" s="22" t="s">
        <v>170</v>
      </c>
      <c r="C52" s="19">
        <v>180</v>
      </c>
      <c r="D52" s="21">
        <f t="shared" si="1"/>
        <v>90</v>
      </c>
      <c r="E52" s="19">
        <v>180</v>
      </c>
      <c r="F52" s="20">
        <v>95</v>
      </c>
      <c r="G52" s="18" t="s">
        <v>181</v>
      </c>
    </row>
    <row r="53" spans="2:7" x14ac:dyDescent="0.25">
      <c r="B53" s="22" t="s">
        <v>348</v>
      </c>
      <c r="C53" s="19">
        <v>180</v>
      </c>
      <c r="D53" s="21">
        <f t="shared" si="1"/>
        <v>90</v>
      </c>
      <c r="E53" s="19">
        <v>180</v>
      </c>
      <c r="F53" s="20">
        <v>95</v>
      </c>
      <c r="G53" s="18" t="s">
        <v>181</v>
      </c>
    </row>
    <row r="54" spans="2:7" x14ac:dyDescent="0.25">
      <c r="B54" s="22" t="s">
        <v>349</v>
      </c>
      <c r="C54" s="19">
        <v>180</v>
      </c>
      <c r="D54" s="21">
        <f t="shared" si="1"/>
        <v>90</v>
      </c>
      <c r="E54" s="19">
        <v>180</v>
      </c>
      <c r="F54" s="20">
        <v>95</v>
      </c>
      <c r="G54" s="18" t="s">
        <v>181</v>
      </c>
    </row>
    <row r="55" spans="2:7" x14ac:dyDescent="0.25">
      <c r="B55" s="22" t="s">
        <v>171</v>
      </c>
      <c r="C55" s="19">
        <v>180</v>
      </c>
      <c r="D55" s="21">
        <f t="shared" si="1"/>
        <v>90</v>
      </c>
      <c r="E55" s="19">
        <v>180</v>
      </c>
      <c r="F55" s="20">
        <v>95</v>
      </c>
      <c r="G55" s="18" t="s">
        <v>181</v>
      </c>
    </row>
    <row r="56" spans="2:7" x14ac:dyDescent="0.25">
      <c r="B56" s="22" t="s">
        <v>350</v>
      </c>
      <c r="C56" s="19">
        <v>180</v>
      </c>
      <c r="D56" s="21">
        <f t="shared" si="1"/>
        <v>90</v>
      </c>
      <c r="E56" s="19">
        <v>180</v>
      </c>
      <c r="F56" s="20">
        <v>95</v>
      </c>
      <c r="G56" s="18" t="s">
        <v>181</v>
      </c>
    </row>
    <row r="57" spans="2:7" x14ac:dyDescent="0.25">
      <c r="B57" s="22" t="s">
        <v>351</v>
      </c>
      <c r="C57" s="19">
        <v>180</v>
      </c>
      <c r="D57" s="21">
        <f t="shared" si="1"/>
        <v>90</v>
      </c>
      <c r="E57" s="19">
        <v>180</v>
      </c>
      <c r="F57" s="20">
        <v>95</v>
      </c>
      <c r="G57" s="18" t="s">
        <v>181</v>
      </c>
    </row>
    <row r="58" spans="2:7" x14ac:dyDescent="0.25">
      <c r="B58" s="22" t="s">
        <v>352</v>
      </c>
      <c r="C58" s="19">
        <v>180</v>
      </c>
      <c r="D58" s="21">
        <f t="shared" si="1"/>
        <v>90</v>
      </c>
      <c r="E58" s="19">
        <v>180</v>
      </c>
      <c r="F58" s="20">
        <v>95</v>
      </c>
      <c r="G58" s="18" t="s">
        <v>181</v>
      </c>
    </row>
    <row r="59" spans="2:7" x14ac:dyDescent="0.25">
      <c r="B59" s="22" t="s">
        <v>375</v>
      </c>
      <c r="C59" s="19">
        <v>180</v>
      </c>
      <c r="D59" s="21">
        <f t="shared" si="1"/>
        <v>90</v>
      </c>
      <c r="E59" s="19">
        <v>180</v>
      </c>
      <c r="F59" s="20">
        <v>95</v>
      </c>
      <c r="G59" s="18" t="s">
        <v>181</v>
      </c>
    </row>
    <row r="60" spans="2:7" x14ac:dyDescent="0.25">
      <c r="B60" s="23" t="s">
        <v>182</v>
      </c>
      <c r="C60" s="24">
        <v>260</v>
      </c>
      <c r="D60" s="25">
        <f t="shared" ref="D60:D90" si="2">C60/2</f>
        <v>130</v>
      </c>
      <c r="E60" s="24">
        <v>260</v>
      </c>
      <c r="F60" s="26">
        <v>95</v>
      </c>
      <c r="G60" s="27" t="s">
        <v>195</v>
      </c>
    </row>
    <row r="61" spans="2:7" x14ac:dyDescent="0.25">
      <c r="B61" s="23" t="s">
        <v>196</v>
      </c>
      <c r="C61" s="24">
        <v>260</v>
      </c>
      <c r="D61" s="25">
        <f t="shared" si="2"/>
        <v>130</v>
      </c>
      <c r="E61" s="24">
        <v>260</v>
      </c>
      <c r="F61" s="26">
        <v>95</v>
      </c>
      <c r="G61" s="27" t="s">
        <v>195</v>
      </c>
    </row>
    <row r="62" spans="2:7" x14ac:dyDescent="0.25">
      <c r="B62" s="23" t="s">
        <v>197</v>
      </c>
      <c r="C62" s="24">
        <v>260</v>
      </c>
      <c r="D62" s="25">
        <f t="shared" si="2"/>
        <v>130</v>
      </c>
      <c r="E62" s="24">
        <v>260</v>
      </c>
      <c r="F62" s="26">
        <v>95</v>
      </c>
      <c r="G62" s="27" t="s">
        <v>195</v>
      </c>
    </row>
    <row r="63" spans="2:7" x14ac:dyDescent="0.25">
      <c r="B63" s="23" t="s">
        <v>198</v>
      </c>
      <c r="C63" s="24">
        <v>260</v>
      </c>
      <c r="D63" s="25">
        <f t="shared" si="2"/>
        <v>130</v>
      </c>
      <c r="E63" s="24">
        <v>260</v>
      </c>
      <c r="F63" s="26">
        <v>95</v>
      </c>
      <c r="G63" s="27" t="s">
        <v>195</v>
      </c>
    </row>
    <row r="64" spans="2:7" x14ac:dyDescent="0.25">
      <c r="B64" s="23" t="s">
        <v>183</v>
      </c>
      <c r="C64" s="24">
        <v>260</v>
      </c>
      <c r="D64" s="25">
        <f t="shared" si="2"/>
        <v>130</v>
      </c>
      <c r="E64" s="24">
        <v>260</v>
      </c>
      <c r="F64" s="26">
        <v>95</v>
      </c>
      <c r="G64" s="27" t="s">
        <v>195</v>
      </c>
    </row>
    <row r="65" spans="2:7" x14ac:dyDescent="0.25">
      <c r="B65" s="23" t="s">
        <v>199</v>
      </c>
      <c r="C65" s="24">
        <v>260</v>
      </c>
      <c r="D65" s="25">
        <f t="shared" si="2"/>
        <v>130</v>
      </c>
      <c r="E65" s="24">
        <v>260</v>
      </c>
      <c r="F65" s="26">
        <v>95</v>
      </c>
      <c r="G65" s="27" t="s">
        <v>195</v>
      </c>
    </row>
    <row r="66" spans="2:7" x14ac:dyDescent="0.25">
      <c r="B66" s="23" t="s">
        <v>200</v>
      </c>
      <c r="C66" s="24">
        <v>260</v>
      </c>
      <c r="D66" s="25">
        <f t="shared" si="2"/>
        <v>130</v>
      </c>
      <c r="E66" s="24">
        <v>260</v>
      </c>
      <c r="F66" s="26">
        <v>95</v>
      </c>
      <c r="G66" s="27" t="s">
        <v>195</v>
      </c>
    </row>
    <row r="67" spans="2:7" x14ac:dyDescent="0.25">
      <c r="B67" s="23" t="s">
        <v>238</v>
      </c>
      <c r="C67" s="24">
        <v>260</v>
      </c>
      <c r="D67" s="25">
        <f t="shared" si="2"/>
        <v>130</v>
      </c>
      <c r="E67" s="24">
        <v>260</v>
      </c>
      <c r="F67" s="26">
        <v>95</v>
      </c>
      <c r="G67" s="27" t="s">
        <v>195</v>
      </c>
    </row>
    <row r="68" spans="2:7" x14ac:dyDescent="0.25">
      <c r="B68" s="23" t="s">
        <v>201</v>
      </c>
      <c r="C68" s="24">
        <v>260</v>
      </c>
      <c r="D68" s="25">
        <f t="shared" si="2"/>
        <v>130</v>
      </c>
      <c r="E68" s="24">
        <v>260</v>
      </c>
      <c r="F68" s="26">
        <v>95</v>
      </c>
      <c r="G68" s="27" t="s">
        <v>195</v>
      </c>
    </row>
    <row r="69" spans="2:7" x14ac:dyDescent="0.25">
      <c r="B69" s="23" t="s">
        <v>202</v>
      </c>
      <c r="C69" s="24">
        <v>260</v>
      </c>
      <c r="D69" s="25">
        <f t="shared" si="2"/>
        <v>130</v>
      </c>
      <c r="E69" s="24">
        <v>260</v>
      </c>
      <c r="F69" s="26">
        <v>95</v>
      </c>
      <c r="G69" s="27" t="s">
        <v>195</v>
      </c>
    </row>
    <row r="70" spans="2:7" x14ac:dyDescent="0.25">
      <c r="B70" s="23" t="s">
        <v>184</v>
      </c>
      <c r="C70" s="24">
        <v>260</v>
      </c>
      <c r="D70" s="25">
        <f t="shared" si="2"/>
        <v>130</v>
      </c>
      <c r="E70" s="24">
        <v>260</v>
      </c>
      <c r="F70" s="26">
        <v>95</v>
      </c>
      <c r="G70" s="27" t="s">
        <v>195</v>
      </c>
    </row>
    <row r="71" spans="2:7" x14ac:dyDescent="0.25">
      <c r="B71" s="23" t="s">
        <v>203</v>
      </c>
      <c r="C71" s="24">
        <v>260</v>
      </c>
      <c r="D71" s="25">
        <f t="shared" si="2"/>
        <v>130</v>
      </c>
      <c r="E71" s="24">
        <v>260</v>
      </c>
      <c r="F71" s="26">
        <v>95</v>
      </c>
      <c r="G71" s="27" t="s">
        <v>195</v>
      </c>
    </row>
    <row r="72" spans="2:7" x14ac:dyDescent="0.25">
      <c r="B72" s="23" t="s">
        <v>204</v>
      </c>
      <c r="C72" s="24">
        <v>260</v>
      </c>
      <c r="D72" s="25">
        <f t="shared" si="2"/>
        <v>130</v>
      </c>
      <c r="E72" s="24">
        <v>260</v>
      </c>
      <c r="F72" s="26">
        <v>95</v>
      </c>
      <c r="G72" s="27" t="s">
        <v>195</v>
      </c>
    </row>
    <row r="73" spans="2:7" x14ac:dyDescent="0.25">
      <c r="B73" s="23" t="s">
        <v>205</v>
      </c>
      <c r="C73" s="24">
        <v>260</v>
      </c>
      <c r="D73" s="25">
        <f t="shared" si="2"/>
        <v>130</v>
      </c>
      <c r="E73" s="24">
        <v>260</v>
      </c>
      <c r="F73" s="26">
        <v>95</v>
      </c>
      <c r="G73" s="27" t="s">
        <v>195</v>
      </c>
    </row>
    <row r="74" spans="2:7" x14ac:dyDescent="0.25">
      <c r="B74" s="23" t="s">
        <v>206</v>
      </c>
      <c r="C74" s="24">
        <v>260</v>
      </c>
      <c r="D74" s="25">
        <f t="shared" si="2"/>
        <v>130</v>
      </c>
      <c r="E74" s="24">
        <v>260</v>
      </c>
      <c r="F74" s="26">
        <v>95</v>
      </c>
      <c r="G74" s="27" t="s">
        <v>195</v>
      </c>
    </row>
    <row r="75" spans="2:7" x14ac:dyDescent="0.25">
      <c r="B75" s="23" t="s">
        <v>185</v>
      </c>
      <c r="C75" s="24">
        <v>260</v>
      </c>
      <c r="D75" s="25">
        <f t="shared" si="2"/>
        <v>130</v>
      </c>
      <c r="E75" s="24">
        <v>260</v>
      </c>
      <c r="F75" s="26">
        <v>95</v>
      </c>
      <c r="G75" s="27" t="s">
        <v>195</v>
      </c>
    </row>
    <row r="76" spans="2:7" x14ac:dyDescent="0.25">
      <c r="B76" s="23" t="s">
        <v>207</v>
      </c>
      <c r="C76" s="24">
        <v>260</v>
      </c>
      <c r="D76" s="25">
        <f t="shared" si="2"/>
        <v>130</v>
      </c>
      <c r="E76" s="24">
        <v>260</v>
      </c>
      <c r="F76" s="26">
        <v>95</v>
      </c>
      <c r="G76" s="27" t="s">
        <v>195</v>
      </c>
    </row>
    <row r="77" spans="2:7" x14ac:dyDescent="0.25">
      <c r="B77" s="23" t="s">
        <v>208</v>
      </c>
      <c r="C77" s="24">
        <v>260</v>
      </c>
      <c r="D77" s="25">
        <f t="shared" si="2"/>
        <v>130</v>
      </c>
      <c r="E77" s="24">
        <v>260</v>
      </c>
      <c r="F77" s="26">
        <v>95</v>
      </c>
      <c r="G77" s="27" t="s">
        <v>195</v>
      </c>
    </row>
    <row r="78" spans="2:7" x14ac:dyDescent="0.25">
      <c r="B78" s="23" t="s">
        <v>209</v>
      </c>
      <c r="C78" s="24">
        <v>260</v>
      </c>
      <c r="D78" s="25">
        <f t="shared" si="2"/>
        <v>130</v>
      </c>
      <c r="E78" s="24">
        <v>260</v>
      </c>
      <c r="F78" s="26">
        <v>95</v>
      </c>
      <c r="G78" s="27" t="s">
        <v>195</v>
      </c>
    </row>
    <row r="79" spans="2:7" x14ac:dyDescent="0.25">
      <c r="B79" s="23" t="s">
        <v>210</v>
      </c>
      <c r="C79" s="24">
        <v>260</v>
      </c>
      <c r="D79" s="25">
        <f t="shared" si="2"/>
        <v>130</v>
      </c>
      <c r="E79" s="24">
        <v>260</v>
      </c>
      <c r="F79" s="26">
        <v>95</v>
      </c>
      <c r="G79" s="27" t="s">
        <v>195</v>
      </c>
    </row>
    <row r="80" spans="2:7" x14ac:dyDescent="0.25">
      <c r="B80" s="23" t="s">
        <v>186</v>
      </c>
      <c r="C80" s="24">
        <v>260</v>
      </c>
      <c r="D80" s="25">
        <f t="shared" si="2"/>
        <v>130</v>
      </c>
      <c r="E80" s="24">
        <v>260</v>
      </c>
      <c r="F80" s="26">
        <v>95</v>
      </c>
      <c r="G80" s="27" t="s">
        <v>195</v>
      </c>
    </row>
    <row r="81" spans="2:7" x14ac:dyDescent="0.25">
      <c r="B81" s="23" t="s">
        <v>211</v>
      </c>
      <c r="C81" s="24">
        <v>260</v>
      </c>
      <c r="D81" s="25">
        <f t="shared" si="2"/>
        <v>130</v>
      </c>
      <c r="E81" s="24">
        <v>260</v>
      </c>
      <c r="F81" s="26">
        <v>95</v>
      </c>
      <c r="G81" s="27" t="s">
        <v>195</v>
      </c>
    </row>
    <row r="82" spans="2:7" x14ac:dyDescent="0.25">
      <c r="B82" s="23" t="s">
        <v>212</v>
      </c>
      <c r="C82" s="24">
        <v>260</v>
      </c>
      <c r="D82" s="25">
        <f t="shared" si="2"/>
        <v>130</v>
      </c>
      <c r="E82" s="24">
        <v>260</v>
      </c>
      <c r="F82" s="26">
        <v>95</v>
      </c>
      <c r="G82" s="27" t="s">
        <v>195</v>
      </c>
    </row>
    <row r="83" spans="2:7" x14ac:dyDescent="0.25">
      <c r="B83" s="23" t="s">
        <v>213</v>
      </c>
      <c r="C83" s="24">
        <v>260</v>
      </c>
      <c r="D83" s="25">
        <f t="shared" si="2"/>
        <v>130</v>
      </c>
      <c r="E83" s="24">
        <v>260</v>
      </c>
      <c r="F83" s="26">
        <v>95</v>
      </c>
      <c r="G83" s="27" t="s">
        <v>195</v>
      </c>
    </row>
    <row r="84" spans="2:7" x14ac:dyDescent="0.25">
      <c r="B84" s="23" t="s">
        <v>239</v>
      </c>
      <c r="C84" s="24">
        <v>260</v>
      </c>
      <c r="D84" s="25">
        <f t="shared" si="2"/>
        <v>130</v>
      </c>
      <c r="E84" s="24">
        <v>260</v>
      </c>
      <c r="F84" s="26">
        <v>95</v>
      </c>
      <c r="G84" s="27" t="s">
        <v>195</v>
      </c>
    </row>
    <row r="85" spans="2:7" x14ac:dyDescent="0.25">
      <c r="B85" s="23" t="s">
        <v>214</v>
      </c>
      <c r="C85" s="24">
        <v>260</v>
      </c>
      <c r="D85" s="25">
        <f t="shared" si="2"/>
        <v>130</v>
      </c>
      <c r="E85" s="24">
        <v>260</v>
      </c>
      <c r="F85" s="26">
        <v>95</v>
      </c>
      <c r="G85" s="27" t="s">
        <v>195</v>
      </c>
    </row>
    <row r="86" spans="2:7" x14ac:dyDescent="0.25">
      <c r="B86" s="23" t="s">
        <v>215</v>
      </c>
      <c r="C86" s="24">
        <v>260</v>
      </c>
      <c r="D86" s="25">
        <f t="shared" si="2"/>
        <v>130</v>
      </c>
      <c r="E86" s="24">
        <v>260</v>
      </c>
      <c r="F86" s="26">
        <v>95</v>
      </c>
      <c r="G86" s="27" t="s">
        <v>195</v>
      </c>
    </row>
    <row r="87" spans="2:7" x14ac:dyDescent="0.25">
      <c r="B87" s="23" t="s">
        <v>216</v>
      </c>
      <c r="C87" s="24">
        <v>260</v>
      </c>
      <c r="D87" s="25">
        <f t="shared" si="2"/>
        <v>130</v>
      </c>
      <c r="E87" s="24">
        <v>260</v>
      </c>
      <c r="F87" s="26">
        <v>95</v>
      </c>
      <c r="G87" s="27" t="s">
        <v>195</v>
      </c>
    </row>
    <row r="88" spans="2:7" x14ac:dyDescent="0.25">
      <c r="B88" s="23" t="s">
        <v>380</v>
      </c>
      <c r="C88" s="24">
        <v>260</v>
      </c>
      <c r="D88" s="25">
        <f t="shared" si="2"/>
        <v>130</v>
      </c>
      <c r="E88" s="24">
        <v>260</v>
      </c>
      <c r="F88" s="26">
        <v>95</v>
      </c>
      <c r="G88" s="27" t="s">
        <v>195</v>
      </c>
    </row>
    <row r="89" spans="2:7" x14ac:dyDescent="0.25">
      <c r="B89" s="23" t="s">
        <v>217</v>
      </c>
      <c r="C89" s="24">
        <v>260</v>
      </c>
      <c r="D89" s="25">
        <f t="shared" si="2"/>
        <v>130</v>
      </c>
      <c r="E89" s="24">
        <v>260</v>
      </c>
      <c r="F89" s="26">
        <v>95</v>
      </c>
      <c r="G89" s="27" t="s">
        <v>195</v>
      </c>
    </row>
    <row r="90" spans="2:7" x14ac:dyDescent="0.25">
      <c r="B90" s="23" t="s">
        <v>218</v>
      </c>
      <c r="C90" s="24">
        <v>260</v>
      </c>
      <c r="D90" s="25">
        <f t="shared" si="2"/>
        <v>130</v>
      </c>
      <c r="E90" s="24">
        <v>260</v>
      </c>
      <c r="F90" s="26">
        <v>95</v>
      </c>
      <c r="G90" s="27" t="s">
        <v>195</v>
      </c>
    </row>
    <row r="91" spans="2:7" x14ac:dyDescent="0.25">
      <c r="B91" s="23" t="s">
        <v>219</v>
      </c>
      <c r="C91" s="24">
        <v>260</v>
      </c>
      <c r="D91" s="25">
        <f t="shared" ref="D91:D118" si="3">C91/2</f>
        <v>130</v>
      </c>
      <c r="E91" s="24">
        <v>260</v>
      </c>
      <c r="F91" s="26">
        <v>95</v>
      </c>
      <c r="G91" s="27" t="s">
        <v>195</v>
      </c>
    </row>
    <row r="92" spans="2:7" x14ac:dyDescent="0.25">
      <c r="B92" s="23" t="s">
        <v>220</v>
      </c>
      <c r="C92" s="24">
        <v>260</v>
      </c>
      <c r="D92" s="25">
        <f t="shared" si="3"/>
        <v>130</v>
      </c>
      <c r="E92" s="24">
        <v>260</v>
      </c>
      <c r="F92" s="26">
        <v>95</v>
      </c>
      <c r="G92" s="27" t="s">
        <v>195</v>
      </c>
    </row>
    <row r="93" spans="2:7" x14ac:dyDescent="0.25">
      <c r="B93" s="23" t="s">
        <v>187</v>
      </c>
      <c r="C93" s="24">
        <v>260</v>
      </c>
      <c r="D93" s="25">
        <f t="shared" si="3"/>
        <v>130</v>
      </c>
      <c r="E93" s="24">
        <v>260</v>
      </c>
      <c r="F93" s="26">
        <v>95</v>
      </c>
      <c r="G93" s="27" t="s">
        <v>195</v>
      </c>
    </row>
    <row r="94" spans="2:7" x14ac:dyDescent="0.25">
      <c r="B94" s="23" t="s">
        <v>221</v>
      </c>
      <c r="C94" s="24">
        <v>260</v>
      </c>
      <c r="D94" s="25">
        <f t="shared" si="3"/>
        <v>130</v>
      </c>
      <c r="E94" s="24">
        <v>260</v>
      </c>
      <c r="F94" s="26">
        <v>95</v>
      </c>
      <c r="G94" s="27" t="s">
        <v>195</v>
      </c>
    </row>
    <row r="95" spans="2:7" x14ac:dyDescent="0.25">
      <c r="B95" s="23" t="s">
        <v>222</v>
      </c>
      <c r="C95" s="24">
        <v>260</v>
      </c>
      <c r="D95" s="25">
        <f t="shared" si="3"/>
        <v>130</v>
      </c>
      <c r="E95" s="24">
        <v>260</v>
      </c>
      <c r="F95" s="26">
        <v>95</v>
      </c>
      <c r="G95" s="27" t="s">
        <v>195</v>
      </c>
    </row>
    <row r="96" spans="2:7" x14ac:dyDescent="0.25">
      <c r="B96" s="23" t="s">
        <v>188</v>
      </c>
      <c r="C96" s="24">
        <v>260</v>
      </c>
      <c r="D96" s="25">
        <f t="shared" si="3"/>
        <v>130</v>
      </c>
      <c r="E96" s="24">
        <v>260</v>
      </c>
      <c r="F96" s="26">
        <v>95</v>
      </c>
      <c r="G96" s="27" t="s">
        <v>195</v>
      </c>
    </row>
    <row r="97" spans="2:7" x14ac:dyDescent="0.25">
      <c r="B97" s="23" t="s">
        <v>223</v>
      </c>
      <c r="C97" s="24">
        <v>260</v>
      </c>
      <c r="D97" s="25">
        <f t="shared" si="3"/>
        <v>130</v>
      </c>
      <c r="E97" s="24">
        <v>260</v>
      </c>
      <c r="F97" s="26">
        <v>95</v>
      </c>
      <c r="G97" s="27" t="s">
        <v>195</v>
      </c>
    </row>
    <row r="98" spans="2:7" x14ac:dyDescent="0.25">
      <c r="B98" s="23" t="s">
        <v>224</v>
      </c>
      <c r="C98" s="24">
        <v>260</v>
      </c>
      <c r="D98" s="25">
        <f t="shared" si="3"/>
        <v>130</v>
      </c>
      <c r="E98" s="24">
        <v>260</v>
      </c>
      <c r="F98" s="26">
        <v>95</v>
      </c>
      <c r="G98" s="27" t="s">
        <v>195</v>
      </c>
    </row>
    <row r="99" spans="2:7" x14ac:dyDescent="0.25">
      <c r="B99" s="23" t="s">
        <v>225</v>
      </c>
      <c r="C99" s="24">
        <v>260</v>
      </c>
      <c r="D99" s="25">
        <f t="shared" si="3"/>
        <v>130</v>
      </c>
      <c r="E99" s="24">
        <v>260</v>
      </c>
      <c r="F99" s="26">
        <v>95</v>
      </c>
      <c r="G99" s="27" t="s">
        <v>195</v>
      </c>
    </row>
    <row r="100" spans="2:7" x14ac:dyDescent="0.25">
      <c r="B100" s="23" t="s">
        <v>189</v>
      </c>
      <c r="C100" s="24">
        <v>260</v>
      </c>
      <c r="D100" s="25">
        <f t="shared" si="3"/>
        <v>130</v>
      </c>
      <c r="E100" s="24">
        <v>260</v>
      </c>
      <c r="F100" s="26">
        <v>95</v>
      </c>
      <c r="G100" s="27" t="s">
        <v>195</v>
      </c>
    </row>
    <row r="101" spans="2:7" x14ac:dyDescent="0.25">
      <c r="B101" s="23" t="s">
        <v>226</v>
      </c>
      <c r="C101" s="24">
        <v>260</v>
      </c>
      <c r="D101" s="25">
        <f t="shared" si="3"/>
        <v>130</v>
      </c>
      <c r="E101" s="24">
        <v>260</v>
      </c>
      <c r="F101" s="26">
        <v>95</v>
      </c>
      <c r="G101" s="27" t="s">
        <v>195</v>
      </c>
    </row>
    <row r="102" spans="2:7" x14ac:dyDescent="0.25">
      <c r="B102" s="23" t="s">
        <v>227</v>
      </c>
      <c r="C102" s="24">
        <v>260</v>
      </c>
      <c r="D102" s="25">
        <f t="shared" si="3"/>
        <v>130</v>
      </c>
      <c r="E102" s="24">
        <v>260</v>
      </c>
      <c r="F102" s="26">
        <v>95</v>
      </c>
      <c r="G102" s="27" t="s">
        <v>195</v>
      </c>
    </row>
    <row r="103" spans="2:7" x14ac:dyDescent="0.25">
      <c r="B103" s="23" t="s">
        <v>381</v>
      </c>
      <c r="C103" s="24">
        <v>260</v>
      </c>
      <c r="D103" s="25">
        <f t="shared" si="3"/>
        <v>130</v>
      </c>
      <c r="E103" s="24">
        <v>260</v>
      </c>
      <c r="F103" s="26">
        <v>95</v>
      </c>
      <c r="G103" s="27" t="s">
        <v>195</v>
      </c>
    </row>
    <row r="104" spans="2:7" x14ac:dyDescent="0.25">
      <c r="B104" s="23" t="s">
        <v>228</v>
      </c>
      <c r="C104" s="24">
        <v>260</v>
      </c>
      <c r="D104" s="25">
        <f t="shared" si="3"/>
        <v>130</v>
      </c>
      <c r="E104" s="24">
        <v>260</v>
      </c>
      <c r="F104" s="26">
        <v>95</v>
      </c>
      <c r="G104" s="27" t="s">
        <v>195</v>
      </c>
    </row>
    <row r="105" spans="2:7" x14ac:dyDescent="0.25">
      <c r="B105" s="23" t="s">
        <v>229</v>
      </c>
      <c r="C105" s="24">
        <v>260</v>
      </c>
      <c r="D105" s="25">
        <f t="shared" si="3"/>
        <v>130</v>
      </c>
      <c r="E105" s="24">
        <v>260</v>
      </c>
      <c r="F105" s="26">
        <v>95</v>
      </c>
      <c r="G105" s="27" t="s">
        <v>195</v>
      </c>
    </row>
    <row r="106" spans="2:7" x14ac:dyDescent="0.25">
      <c r="B106" s="23" t="s">
        <v>230</v>
      </c>
      <c r="C106" s="24">
        <v>260</v>
      </c>
      <c r="D106" s="25">
        <f t="shared" si="3"/>
        <v>130</v>
      </c>
      <c r="E106" s="24">
        <v>260</v>
      </c>
      <c r="F106" s="26">
        <v>95</v>
      </c>
      <c r="G106" s="27" t="s">
        <v>195</v>
      </c>
    </row>
    <row r="107" spans="2:7" x14ac:dyDescent="0.25">
      <c r="B107" s="23" t="s">
        <v>231</v>
      </c>
      <c r="C107" s="24">
        <v>260</v>
      </c>
      <c r="D107" s="25">
        <f t="shared" si="3"/>
        <v>130</v>
      </c>
      <c r="E107" s="24">
        <v>260</v>
      </c>
      <c r="F107" s="26">
        <v>95</v>
      </c>
      <c r="G107" s="27" t="s">
        <v>195</v>
      </c>
    </row>
    <row r="108" spans="2:7" x14ac:dyDescent="0.25">
      <c r="B108" s="23" t="s">
        <v>191</v>
      </c>
      <c r="C108" s="24">
        <v>260</v>
      </c>
      <c r="D108" s="25">
        <f t="shared" si="3"/>
        <v>130</v>
      </c>
      <c r="E108" s="24">
        <v>260</v>
      </c>
      <c r="F108" s="26">
        <v>95</v>
      </c>
      <c r="G108" s="27" t="s">
        <v>195</v>
      </c>
    </row>
    <row r="109" spans="2:7" x14ac:dyDescent="0.25">
      <c r="B109" s="23" t="s">
        <v>232</v>
      </c>
      <c r="C109" s="24">
        <v>260</v>
      </c>
      <c r="D109" s="25">
        <f t="shared" si="3"/>
        <v>130</v>
      </c>
      <c r="E109" s="24">
        <v>260</v>
      </c>
      <c r="F109" s="26">
        <v>95</v>
      </c>
      <c r="G109" s="27" t="s">
        <v>195</v>
      </c>
    </row>
    <row r="110" spans="2:7" x14ac:dyDescent="0.25">
      <c r="B110" s="23" t="s">
        <v>192</v>
      </c>
      <c r="C110" s="24">
        <v>260</v>
      </c>
      <c r="D110" s="25">
        <f t="shared" si="3"/>
        <v>130</v>
      </c>
      <c r="E110" s="24">
        <v>260</v>
      </c>
      <c r="F110" s="26">
        <v>95</v>
      </c>
      <c r="G110" s="27" t="s">
        <v>195</v>
      </c>
    </row>
    <row r="111" spans="2:7" x14ac:dyDescent="0.25">
      <c r="B111" s="23" t="s">
        <v>233</v>
      </c>
      <c r="C111" s="24">
        <v>260</v>
      </c>
      <c r="D111" s="25">
        <f t="shared" si="3"/>
        <v>130</v>
      </c>
      <c r="E111" s="24">
        <v>260</v>
      </c>
      <c r="F111" s="26">
        <v>95</v>
      </c>
      <c r="G111" s="27" t="s">
        <v>195</v>
      </c>
    </row>
    <row r="112" spans="2:7" x14ac:dyDescent="0.25">
      <c r="B112" s="23" t="s">
        <v>234</v>
      </c>
      <c r="C112" s="24">
        <v>260</v>
      </c>
      <c r="D112" s="25">
        <f t="shared" si="3"/>
        <v>130</v>
      </c>
      <c r="E112" s="24">
        <v>260</v>
      </c>
      <c r="F112" s="26">
        <v>95</v>
      </c>
      <c r="G112" s="27" t="s">
        <v>195</v>
      </c>
    </row>
    <row r="113" spans="2:7" x14ac:dyDescent="0.25">
      <c r="B113" s="23" t="s">
        <v>193</v>
      </c>
      <c r="C113" s="24">
        <v>260</v>
      </c>
      <c r="D113" s="25">
        <f t="shared" si="3"/>
        <v>130</v>
      </c>
      <c r="E113" s="24">
        <v>260</v>
      </c>
      <c r="F113" s="26">
        <v>95</v>
      </c>
      <c r="G113" s="27" t="s">
        <v>195</v>
      </c>
    </row>
    <row r="114" spans="2:7" x14ac:dyDescent="0.25">
      <c r="B114" s="23" t="s">
        <v>235</v>
      </c>
      <c r="C114" s="24">
        <v>260</v>
      </c>
      <c r="D114" s="25">
        <f t="shared" si="3"/>
        <v>130</v>
      </c>
      <c r="E114" s="24">
        <v>260</v>
      </c>
      <c r="F114" s="26">
        <v>95</v>
      </c>
      <c r="G114" s="27" t="s">
        <v>195</v>
      </c>
    </row>
    <row r="115" spans="2:7" x14ac:dyDescent="0.25">
      <c r="B115" s="23" t="s">
        <v>236</v>
      </c>
      <c r="C115" s="24">
        <v>260</v>
      </c>
      <c r="D115" s="25">
        <f t="shared" si="3"/>
        <v>130</v>
      </c>
      <c r="E115" s="24">
        <v>260</v>
      </c>
      <c r="F115" s="26">
        <v>95</v>
      </c>
      <c r="G115" s="27" t="s">
        <v>195</v>
      </c>
    </row>
    <row r="116" spans="2:7" x14ac:dyDescent="0.25">
      <c r="B116" s="23" t="s">
        <v>237</v>
      </c>
      <c r="C116" s="24">
        <v>260</v>
      </c>
      <c r="D116" s="25">
        <f t="shared" si="3"/>
        <v>130</v>
      </c>
      <c r="E116" s="24">
        <v>260</v>
      </c>
      <c r="F116" s="26">
        <v>95</v>
      </c>
      <c r="G116" s="27" t="s">
        <v>195</v>
      </c>
    </row>
    <row r="117" spans="2:7" x14ac:dyDescent="0.25">
      <c r="B117" s="23" t="s">
        <v>194</v>
      </c>
      <c r="C117" s="24">
        <v>260</v>
      </c>
      <c r="D117" s="25">
        <f t="shared" si="3"/>
        <v>130</v>
      </c>
      <c r="E117" s="24">
        <v>260</v>
      </c>
      <c r="F117" s="26">
        <v>95</v>
      </c>
      <c r="G117" s="27" t="s">
        <v>195</v>
      </c>
    </row>
    <row r="118" spans="2:7" x14ac:dyDescent="0.25">
      <c r="B118" s="23" t="s">
        <v>379</v>
      </c>
      <c r="C118" s="24">
        <v>260</v>
      </c>
      <c r="D118" s="25">
        <f t="shared" si="3"/>
        <v>130</v>
      </c>
      <c r="E118" s="24">
        <v>260</v>
      </c>
      <c r="F118" s="26">
        <v>95</v>
      </c>
      <c r="G118" s="27" t="s">
        <v>195</v>
      </c>
    </row>
    <row r="119" spans="2:7" x14ac:dyDescent="0.25">
      <c r="B119" s="22" t="s">
        <v>240</v>
      </c>
      <c r="C119" s="19">
        <v>310</v>
      </c>
      <c r="D119" s="21">
        <f t="shared" ref="D119:D150" si="4">C119/2</f>
        <v>155</v>
      </c>
      <c r="E119" s="19">
        <v>310</v>
      </c>
      <c r="F119" s="20">
        <v>95</v>
      </c>
      <c r="G119" s="18" t="s">
        <v>249</v>
      </c>
    </row>
    <row r="120" spans="2:7" x14ac:dyDescent="0.25">
      <c r="B120" s="22" t="s">
        <v>250</v>
      </c>
      <c r="C120" s="19">
        <v>310</v>
      </c>
      <c r="D120" s="21">
        <f t="shared" si="4"/>
        <v>155</v>
      </c>
      <c r="E120" s="19">
        <v>310</v>
      </c>
      <c r="F120" s="20">
        <v>95</v>
      </c>
      <c r="G120" s="18" t="s">
        <v>249</v>
      </c>
    </row>
    <row r="121" spans="2:7" x14ac:dyDescent="0.25">
      <c r="B121" s="22" t="s">
        <v>241</v>
      </c>
      <c r="C121" s="19">
        <v>310</v>
      </c>
      <c r="D121" s="21">
        <f t="shared" si="4"/>
        <v>155</v>
      </c>
      <c r="E121" s="19">
        <v>310</v>
      </c>
      <c r="F121" s="20">
        <v>95</v>
      </c>
      <c r="G121" s="18" t="s">
        <v>249</v>
      </c>
    </row>
    <row r="122" spans="2:7" x14ac:dyDescent="0.25">
      <c r="B122" s="22" t="s">
        <v>251</v>
      </c>
      <c r="C122" s="19">
        <v>310</v>
      </c>
      <c r="D122" s="21">
        <f t="shared" si="4"/>
        <v>155</v>
      </c>
      <c r="E122" s="19">
        <v>310</v>
      </c>
      <c r="F122" s="20">
        <v>95</v>
      </c>
      <c r="G122" s="18" t="s">
        <v>249</v>
      </c>
    </row>
    <row r="123" spans="2:7" x14ac:dyDescent="0.25">
      <c r="B123" s="22" t="s">
        <v>252</v>
      </c>
      <c r="C123" s="19">
        <v>310</v>
      </c>
      <c r="D123" s="21">
        <f t="shared" si="4"/>
        <v>155</v>
      </c>
      <c r="E123" s="19">
        <v>310</v>
      </c>
      <c r="F123" s="20">
        <v>95</v>
      </c>
      <c r="G123" s="18" t="s">
        <v>249</v>
      </c>
    </row>
    <row r="124" spans="2:7" x14ac:dyDescent="0.25">
      <c r="B124" s="22" t="s">
        <v>253</v>
      </c>
      <c r="C124" s="19">
        <v>310</v>
      </c>
      <c r="D124" s="21">
        <f t="shared" si="4"/>
        <v>155</v>
      </c>
      <c r="E124" s="19">
        <v>310</v>
      </c>
      <c r="F124" s="20">
        <v>95</v>
      </c>
      <c r="G124" s="18" t="s">
        <v>249</v>
      </c>
    </row>
    <row r="125" spans="2:7" x14ac:dyDescent="0.25">
      <c r="B125" s="22" t="s">
        <v>242</v>
      </c>
      <c r="C125" s="19">
        <v>310</v>
      </c>
      <c r="D125" s="21">
        <f t="shared" si="4"/>
        <v>155</v>
      </c>
      <c r="E125" s="19">
        <v>310</v>
      </c>
      <c r="F125" s="20">
        <v>95</v>
      </c>
      <c r="G125" s="18" t="s">
        <v>249</v>
      </c>
    </row>
    <row r="126" spans="2:7" x14ac:dyDescent="0.25">
      <c r="B126" s="22" t="s">
        <v>254</v>
      </c>
      <c r="C126" s="19">
        <v>310</v>
      </c>
      <c r="D126" s="21">
        <f t="shared" si="4"/>
        <v>155</v>
      </c>
      <c r="E126" s="19">
        <v>310</v>
      </c>
      <c r="F126" s="20">
        <v>95</v>
      </c>
      <c r="G126" s="18" t="s">
        <v>249</v>
      </c>
    </row>
    <row r="127" spans="2:7" x14ac:dyDescent="0.25">
      <c r="B127" s="22" t="s">
        <v>255</v>
      </c>
      <c r="C127" s="19">
        <v>310</v>
      </c>
      <c r="D127" s="21">
        <f t="shared" si="4"/>
        <v>155</v>
      </c>
      <c r="E127" s="19">
        <v>310</v>
      </c>
      <c r="F127" s="20">
        <v>95</v>
      </c>
      <c r="G127" s="18" t="s">
        <v>249</v>
      </c>
    </row>
    <row r="128" spans="2:7" x14ac:dyDescent="0.25">
      <c r="B128" s="22" t="s">
        <v>243</v>
      </c>
      <c r="C128" s="19">
        <v>310</v>
      </c>
      <c r="D128" s="21">
        <f t="shared" si="4"/>
        <v>155</v>
      </c>
      <c r="E128" s="19">
        <v>310</v>
      </c>
      <c r="F128" s="20">
        <v>95</v>
      </c>
      <c r="G128" s="18" t="s">
        <v>249</v>
      </c>
    </row>
    <row r="129" spans="2:11" x14ac:dyDescent="0.25">
      <c r="B129" s="22" t="s">
        <v>256</v>
      </c>
      <c r="C129" s="19">
        <v>310</v>
      </c>
      <c r="D129" s="21">
        <f t="shared" si="4"/>
        <v>155</v>
      </c>
      <c r="E129" s="19">
        <v>310</v>
      </c>
      <c r="F129" s="20">
        <v>95</v>
      </c>
      <c r="G129" s="18" t="s">
        <v>249</v>
      </c>
    </row>
    <row r="130" spans="2:11" x14ac:dyDescent="0.25">
      <c r="B130" s="22" t="s">
        <v>257</v>
      </c>
      <c r="C130" s="19">
        <v>310</v>
      </c>
      <c r="D130" s="21">
        <f t="shared" si="4"/>
        <v>155</v>
      </c>
      <c r="E130" s="19">
        <v>310</v>
      </c>
      <c r="F130" s="20">
        <v>95</v>
      </c>
      <c r="G130" s="18" t="s">
        <v>249</v>
      </c>
    </row>
    <row r="131" spans="2:11" x14ac:dyDescent="0.25">
      <c r="B131" s="22" t="s">
        <v>258</v>
      </c>
      <c r="C131" s="19">
        <v>310</v>
      </c>
      <c r="D131" s="21">
        <f t="shared" si="4"/>
        <v>155</v>
      </c>
      <c r="E131" s="19">
        <v>310</v>
      </c>
      <c r="F131" s="20">
        <v>95</v>
      </c>
      <c r="G131" s="18" t="s">
        <v>249</v>
      </c>
    </row>
    <row r="132" spans="2:11" x14ac:dyDescent="0.25">
      <c r="B132" s="22" t="s">
        <v>244</v>
      </c>
      <c r="C132" s="19">
        <v>310</v>
      </c>
      <c r="D132" s="21">
        <f t="shared" si="4"/>
        <v>155</v>
      </c>
      <c r="E132" s="19">
        <v>310</v>
      </c>
      <c r="F132" s="20">
        <v>95</v>
      </c>
      <c r="G132" s="18" t="s">
        <v>249</v>
      </c>
    </row>
    <row r="133" spans="2:11" x14ac:dyDescent="0.25">
      <c r="B133" s="22" t="s">
        <v>259</v>
      </c>
      <c r="C133" s="19">
        <v>310</v>
      </c>
      <c r="D133" s="21">
        <f t="shared" si="4"/>
        <v>155</v>
      </c>
      <c r="E133" s="19">
        <v>310</v>
      </c>
      <c r="F133" s="20">
        <v>95</v>
      </c>
      <c r="G133" s="18" t="s">
        <v>249</v>
      </c>
      <c r="K133" s="3"/>
    </row>
    <row r="134" spans="2:11" x14ac:dyDescent="0.25">
      <c r="B134" s="22" t="s">
        <v>260</v>
      </c>
      <c r="C134" s="19">
        <v>310</v>
      </c>
      <c r="D134" s="21">
        <f t="shared" si="4"/>
        <v>155</v>
      </c>
      <c r="E134" s="19">
        <v>310</v>
      </c>
      <c r="F134" s="20">
        <v>95</v>
      </c>
      <c r="G134" s="18" t="s">
        <v>249</v>
      </c>
      <c r="K134" s="3"/>
    </row>
    <row r="135" spans="2:11" x14ac:dyDescent="0.25">
      <c r="B135" s="22" t="s">
        <v>261</v>
      </c>
      <c r="C135" s="19">
        <v>310</v>
      </c>
      <c r="D135" s="21">
        <f t="shared" si="4"/>
        <v>155</v>
      </c>
      <c r="E135" s="19">
        <v>310</v>
      </c>
      <c r="F135" s="20">
        <v>95</v>
      </c>
      <c r="G135" s="18" t="s">
        <v>249</v>
      </c>
      <c r="K135" s="3"/>
    </row>
    <row r="136" spans="2:11" x14ac:dyDescent="0.25">
      <c r="B136" s="22" t="s">
        <v>245</v>
      </c>
      <c r="C136" s="19">
        <v>310</v>
      </c>
      <c r="D136" s="21">
        <f t="shared" si="4"/>
        <v>155</v>
      </c>
      <c r="E136" s="19">
        <v>310</v>
      </c>
      <c r="F136" s="20">
        <v>95</v>
      </c>
      <c r="G136" s="18" t="s">
        <v>249</v>
      </c>
      <c r="K136" s="3"/>
    </row>
    <row r="137" spans="2:11" x14ac:dyDescent="0.25">
      <c r="B137" s="22" t="s">
        <v>262</v>
      </c>
      <c r="C137" s="19">
        <v>310</v>
      </c>
      <c r="D137" s="21">
        <f t="shared" si="4"/>
        <v>155</v>
      </c>
      <c r="E137" s="19">
        <v>310</v>
      </c>
      <c r="F137" s="20">
        <v>95</v>
      </c>
      <c r="G137" s="18" t="s">
        <v>249</v>
      </c>
      <c r="K137" s="3"/>
    </row>
    <row r="138" spans="2:11" x14ac:dyDescent="0.25">
      <c r="B138" s="22" t="s">
        <v>263</v>
      </c>
      <c r="C138" s="19">
        <v>310</v>
      </c>
      <c r="D138" s="21">
        <f t="shared" si="4"/>
        <v>155</v>
      </c>
      <c r="E138" s="19">
        <v>310</v>
      </c>
      <c r="F138" s="20">
        <v>95</v>
      </c>
      <c r="G138" s="18" t="s">
        <v>249</v>
      </c>
      <c r="K138" s="3"/>
    </row>
    <row r="139" spans="2:11" x14ac:dyDescent="0.25">
      <c r="B139" s="22" t="s">
        <v>264</v>
      </c>
      <c r="C139" s="19">
        <v>310</v>
      </c>
      <c r="D139" s="21">
        <f t="shared" si="4"/>
        <v>155</v>
      </c>
      <c r="E139" s="19">
        <v>310</v>
      </c>
      <c r="F139" s="20">
        <v>95</v>
      </c>
      <c r="G139" s="18" t="s">
        <v>249</v>
      </c>
      <c r="K139" s="3"/>
    </row>
    <row r="140" spans="2:11" x14ac:dyDescent="0.25">
      <c r="B140" s="22" t="s">
        <v>246</v>
      </c>
      <c r="C140" s="19">
        <v>310</v>
      </c>
      <c r="D140" s="21">
        <f t="shared" si="4"/>
        <v>155</v>
      </c>
      <c r="E140" s="19">
        <v>310</v>
      </c>
      <c r="F140" s="20">
        <v>95</v>
      </c>
      <c r="G140" s="18" t="s">
        <v>249</v>
      </c>
      <c r="K140" s="3"/>
    </row>
    <row r="141" spans="2:11" x14ac:dyDescent="0.25">
      <c r="B141" s="22" t="s">
        <v>265</v>
      </c>
      <c r="C141" s="19">
        <v>310</v>
      </c>
      <c r="D141" s="21">
        <f t="shared" si="4"/>
        <v>155</v>
      </c>
      <c r="E141" s="19">
        <v>310</v>
      </c>
      <c r="F141" s="20">
        <v>95</v>
      </c>
      <c r="G141" s="18" t="s">
        <v>249</v>
      </c>
      <c r="K141" s="3"/>
    </row>
    <row r="142" spans="2:11" x14ac:dyDescent="0.25">
      <c r="B142" s="22" t="s">
        <v>266</v>
      </c>
      <c r="C142" s="19">
        <v>310</v>
      </c>
      <c r="D142" s="21">
        <f t="shared" si="4"/>
        <v>155</v>
      </c>
      <c r="E142" s="19">
        <v>310</v>
      </c>
      <c r="F142" s="20">
        <v>95</v>
      </c>
      <c r="G142" s="18" t="s">
        <v>249</v>
      </c>
      <c r="K142" s="3"/>
    </row>
    <row r="143" spans="2:11" x14ac:dyDescent="0.25">
      <c r="B143" s="22" t="s">
        <v>267</v>
      </c>
      <c r="C143" s="19">
        <v>310</v>
      </c>
      <c r="D143" s="21">
        <f t="shared" si="4"/>
        <v>155</v>
      </c>
      <c r="E143" s="19">
        <v>310</v>
      </c>
      <c r="F143" s="20">
        <v>95</v>
      </c>
      <c r="G143" s="18" t="s">
        <v>249</v>
      </c>
      <c r="K143" s="3"/>
    </row>
    <row r="144" spans="2:11" x14ac:dyDescent="0.25">
      <c r="B144" s="22" t="s">
        <v>268</v>
      </c>
      <c r="C144" s="19">
        <v>310</v>
      </c>
      <c r="D144" s="21">
        <f t="shared" si="4"/>
        <v>155</v>
      </c>
      <c r="E144" s="19">
        <v>310</v>
      </c>
      <c r="F144" s="20">
        <v>95</v>
      </c>
      <c r="G144" s="18" t="s">
        <v>249</v>
      </c>
    </row>
    <row r="145" spans="2:7" x14ac:dyDescent="0.25">
      <c r="B145" s="22" t="s">
        <v>247</v>
      </c>
      <c r="C145" s="19">
        <v>310</v>
      </c>
      <c r="D145" s="21">
        <f t="shared" si="4"/>
        <v>155</v>
      </c>
      <c r="E145" s="19">
        <v>310</v>
      </c>
      <c r="F145" s="20">
        <v>95</v>
      </c>
      <c r="G145" s="18" t="s">
        <v>249</v>
      </c>
    </row>
    <row r="146" spans="2:7" x14ac:dyDescent="0.25">
      <c r="B146" s="22" t="s">
        <v>269</v>
      </c>
      <c r="C146" s="19">
        <v>310</v>
      </c>
      <c r="D146" s="21">
        <f t="shared" si="4"/>
        <v>155</v>
      </c>
      <c r="E146" s="19">
        <v>310</v>
      </c>
      <c r="F146" s="20">
        <v>95</v>
      </c>
      <c r="G146" s="18" t="s">
        <v>249</v>
      </c>
    </row>
    <row r="147" spans="2:7" x14ac:dyDescent="0.25">
      <c r="B147" s="22" t="s">
        <v>383</v>
      </c>
      <c r="C147" s="19">
        <v>310</v>
      </c>
      <c r="D147" s="21">
        <f t="shared" si="4"/>
        <v>155</v>
      </c>
      <c r="E147" s="19">
        <v>310</v>
      </c>
      <c r="F147" s="20">
        <v>95</v>
      </c>
      <c r="G147" s="18" t="s">
        <v>249</v>
      </c>
    </row>
    <row r="148" spans="2:7" x14ac:dyDescent="0.25">
      <c r="B148" s="22" t="s">
        <v>270</v>
      </c>
      <c r="C148" s="19">
        <v>310</v>
      </c>
      <c r="D148" s="21">
        <f t="shared" si="4"/>
        <v>155</v>
      </c>
      <c r="E148" s="19">
        <v>310</v>
      </c>
      <c r="F148" s="20">
        <v>95</v>
      </c>
      <c r="G148" s="18" t="s">
        <v>249</v>
      </c>
    </row>
    <row r="149" spans="2:7" x14ac:dyDescent="0.25">
      <c r="B149" s="22" t="s">
        <v>271</v>
      </c>
      <c r="C149" s="19">
        <v>310</v>
      </c>
      <c r="D149" s="21">
        <f t="shared" si="4"/>
        <v>155</v>
      </c>
      <c r="E149" s="19">
        <v>310</v>
      </c>
      <c r="F149" s="20">
        <v>95</v>
      </c>
      <c r="G149" s="18" t="s">
        <v>249</v>
      </c>
    </row>
    <row r="150" spans="2:7" x14ac:dyDescent="0.25">
      <c r="B150" s="22" t="s">
        <v>385</v>
      </c>
      <c r="C150" s="19">
        <v>310</v>
      </c>
      <c r="D150" s="21">
        <f t="shared" si="4"/>
        <v>155</v>
      </c>
      <c r="E150" s="19">
        <v>310</v>
      </c>
      <c r="F150" s="20">
        <v>95</v>
      </c>
      <c r="G150" s="18" t="s">
        <v>249</v>
      </c>
    </row>
    <row r="151" spans="2:7" x14ac:dyDescent="0.25">
      <c r="B151" s="22" t="s">
        <v>272</v>
      </c>
      <c r="C151" s="19">
        <v>310</v>
      </c>
      <c r="D151" s="21">
        <f t="shared" ref="D151:D182" si="5">C151/2</f>
        <v>155</v>
      </c>
      <c r="E151" s="19">
        <v>310</v>
      </c>
      <c r="F151" s="20">
        <v>95</v>
      </c>
      <c r="G151" s="18" t="s">
        <v>249</v>
      </c>
    </row>
    <row r="152" spans="2:7" x14ac:dyDescent="0.25">
      <c r="B152" s="22" t="s">
        <v>273</v>
      </c>
      <c r="C152" s="19">
        <v>310</v>
      </c>
      <c r="D152" s="21">
        <f t="shared" si="5"/>
        <v>155</v>
      </c>
      <c r="E152" s="19">
        <v>310</v>
      </c>
      <c r="F152" s="20">
        <v>95</v>
      </c>
      <c r="G152" s="18" t="s">
        <v>249</v>
      </c>
    </row>
    <row r="153" spans="2:7" x14ac:dyDescent="0.25">
      <c r="B153" s="22" t="s">
        <v>248</v>
      </c>
      <c r="C153" s="19">
        <v>310</v>
      </c>
      <c r="D153" s="21">
        <f t="shared" si="5"/>
        <v>155</v>
      </c>
      <c r="E153" s="19">
        <v>310</v>
      </c>
      <c r="F153" s="20">
        <v>95</v>
      </c>
      <c r="G153" s="18" t="s">
        <v>249</v>
      </c>
    </row>
    <row r="154" spans="2:7" x14ac:dyDescent="0.25">
      <c r="B154" s="22" t="s">
        <v>274</v>
      </c>
      <c r="C154" s="19">
        <v>310</v>
      </c>
      <c r="D154" s="21">
        <f t="shared" si="5"/>
        <v>155</v>
      </c>
      <c r="E154" s="19">
        <v>310</v>
      </c>
      <c r="F154" s="20">
        <v>95</v>
      </c>
      <c r="G154" s="18" t="s">
        <v>249</v>
      </c>
    </row>
    <row r="155" spans="2:7" x14ac:dyDescent="0.25">
      <c r="B155" s="22" t="s">
        <v>384</v>
      </c>
      <c r="C155" s="19">
        <v>310</v>
      </c>
      <c r="D155" s="21">
        <f t="shared" si="5"/>
        <v>155</v>
      </c>
      <c r="E155" s="19">
        <v>310</v>
      </c>
      <c r="F155" s="20">
        <v>95</v>
      </c>
      <c r="G155" s="18" t="s">
        <v>249</v>
      </c>
    </row>
    <row r="156" spans="2:7" x14ac:dyDescent="0.25">
      <c r="B156" s="22" t="s">
        <v>275</v>
      </c>
      <c r="C156" s="19">
        <v>310</v>
      </c>
      <c r="D156" s="21">
        <f t="shared" si="5"/>
        <v>155</v>
      </c>
      <c r="E156" s="19">
        <v>310</v>
      </c>
      <c r="F156" s="20">
        <v>95</v>
      </c>
      <c r="G156" s="18" t="s">
        <v>249</v>
      </c>
    </row>
    <row r="157" spans="2:7" x14ac:dyDescent="0.25">
      <c r="B157" s="22" t="s">
        <v>276</v>
      </c>
      <c r="C157" s="19">
        <v>310</v>
      </c>
      <c r="D157" s="21">
        <f t="shared" si="5"/>
        <v>155</v>
      </c>
      <c r="E157" s="19">
        <v>310</v>
      </c>
      <c r="F157" s="20">
        <v>95</v>
      </c>
      <c r="G157" s="18" t="s">
        <v>249</v>
      </c>
    </row>
    <row r="158" spans="2:7" x14ac:dyDescent="0.25">
      <c r="B158" s="22" t="s">
        <v>382</v>
      </c>
      <c r="C158" s="19">
        <v>310</v>
      </c>
      <c r="D158" s="21">
        <f t="shared" si="5"/>
        <v>155</v>
      </c>
      <c r="E158" s="19">
        <v>310</v>
      </c>
      <c r="F158" s="20">
        <v>95</v>
      </c>
      <c r="G158" s="18" t="s">
        <v>249</v>
      </c>
    </row>
    <row r="159" spans="2:7" x14ac:dyDescent="0.25">
      <c r="B159" s="23" t="s">
        <v>277</v>
      </c>
      <c r="C159" s="24">
        <v>370</v>
      </c>
      <c r="D159" s="25">
        <f t="shared" si="5"/>
        <v>185</v>
      </c>
      <c r="E159" s="24">
        <v>370</v>
      </c>
      <c r="F159" s="26">
        <v>95</v>
      </c>
      <c r="G159" s="27" t="s">
        <v>313</v>
      </c>
    </row>
    <row r="160" spans="2:7" x14ac:dyDescent="0.25">
      <c r="B160" s="23" t="s">
        <v>287</v>
      </c>
      <c r="C160" s="24">
        <v>370</v>
      </c>
      <c r="D160" s="25">
        <f t="shared" si="5"/>
        <v>185</v>
      </c>
      <c r="E160" s="24">
        <v>370</v>
      </c>
      <c r="F160" s="26">
        <v>95</v>
      </c>
      <c r="G160" s="27" t="s">
        <v>313</v>
      </c>
    </row>
    <row r="161" spans="2:7" x14ac:dyDescent="0.25">
      <c r="B161" s="23" t="s">
        <v>297</v>
      </c>
      <c r="C161" s="24">
        <v>370</v>
      </c>
      <c r="D161" s="25">
        <f t="shared" si="5"/>
        <v>185</v>
      </c>
      <c r="E161" s="24">
        <v>370</v>
      </c>
      <c r="F161" s="26">
        <v>95</v>
      </c>
      <c r="G161" s="27" t="s">
        <v>313</v>
      </c>
    </row>
    <row r="162" spans="2:7" x14ac:dyDescent="0.25">
      <c r="B162" s="23" t="s">
        <v>307</v>
      </c>
      <c r="C162" s="24">
        <v>370</v>
      </c>
      <c r="D162" s="25">
        <f t="shared" si="5"/>
        <v>185</v>
      </c>
      <c r="E162" s="24">
        <v>370</v>
      </c>
      <c r="F162" s="26">
        <v>95</v>
      </c>
      <c r="G162" s="27" t="s">
        <v>313</v>
      </c>
    </row>
    <row r="163" spans="2:7" x14ac:dyDescent="0.25">
      <c r="B163" s="23" t="s">
        <v>278</v>
      </c>
      <c r="C163" s="24">
        <v>370</v>
      </c>
      <c r="D163" s="25">
        <f t="shared" si="5"/>
        <v>185</v>
      </c>
      <c r="E163" s="24">
        <v>370</v>
      </c>
      <c r="F163" s="26">
        <v>95</v>
      </c>
      <c r="G163" s="27" t="s">
        <v>313</v>
      </c>
    </row>
    <row r="164" spans="2:7" x14ac:dyDescent="0.25">
      <c r="B164" s="23" t="s">
        <v>288</v>
      </c>
      <c r="C164" s="24">
        <v>370</v>
      </c>
      <c r="D164" s="25">
        <f t="shared" si="5"/>
        <v>185</v>
      </c>
      <c r="E164" s="24">
        <v>370</v>
      </c>
      <c r="F164" s="26">
        <v>95</v>
      </c>
      <c r="G164" s="27" t="s">
        <v>313</v>
      </c>
    </row>
    <row r="165" spans="2:7" x14ac:dyDescent="0.25">
      <c r="B165" s="23" t="s">
        <v>298</v>
      </c>
      <c r="C165" s="24">
        <v>370</v>
      </c>
      <c r="D165" s="25">
        <f t="shared" si="5"/>
        <v>185</v>
      </c>
      <c r="E165" s="24">
        <v>370</v>
      </c>
      <c r="F165" s="26">
        <v>95</v>
      </c>
      <c r="G165" s="27" t="s">
        <v>313</v>
      </c>
    </row>
    <row r="166" spans="2:7" x14ac:dyDescent="0.25">
      <c r="B166" s="23" t="s">
        <v>279</v>
      </c>
      <c r="C166" s="24">
        <v>370</v>
      </c>
      <c r="D166" s="25">
        <f t="shared" si="5"/>
        <v>185</v>
      </c>
      <c r="E166" s="24">
        <v>370</v>
      </c>
      <c r="F166" s="26">
        <v>95</v>
      </c>
      <c r="G166" s="27" t="s">
        <v>313</v>
      </c>
    </row>
    <row r="167" spans="2:7" x14ac:dyDescent="0.25">
      <c r="B167" s="23" t="s">
        <v>289</v>
      </c>
      <c r="C167" s="24">
        <v>370</v>
      </c>
      <c r="D167" s="25">
        <f t="shared" si="5"/>
        <v>185</v>
      </c>
      <c r="E167" s="24">
        <v>370</v>
      </c>
      <c r="F167" s="26">
        <v>95</v>
      </c>
      <c r="G167" s="27" t="s">
        <v>313</v>
      </c>
    </row>
    <row r="168" spans="2:7" x14ac:dyDescent="0.25">
      <c r="B168" s="23" t="s">
        <v>299</v>
      </c>
      <c r="C168" s="24">
        <v>370</v>
      </c>
      <c r="D168" s="25">
        <f t="shared" si="5"/>
        <v>185</v>
      </c>
      <c r="E168" s="24">
        <v>370</v>
      </c>
      <c r="F168" s="26">
        <v>95</v>
      </c>
      <c r="G168" s="27" t="s">
        <v>313</v>
      </c>
    </row>
    <row r="169" spans="2:7" x14ac:dyDescent="0.25">
      <c r="B169" s="23" t="s">
        <v>387</v>
      </c>
      <c r="C169" s="24">
        <v>370</v>
      </c>
      <c r="D169" s="25">
        <f t="shared" si="5"/>
        <v>185</v>
      </c>
      <c r="E169" s="24">
        <v>370</v>
      </c>
      <c r="F169" s="26">
        <v>95</v>
      </c>
      <c r="G169" s="27" t="s">
        <v>313</v>
      </c>
    </row>
    <row r="170" spans="2:7" x14ac:dyDescent="0.25">
      <c r="B170" s="23" t="s">
        <v>290</v>
      </c>
      <c r="C170" s="24">
        <v>370</v>
      </c>
      <c r="D170" s="25">
        <f t="shared" si="5"/>
        <v>185</v>
      </c>
      <c r="E170" s="24">
        <v>370</v>
      </c>
      <c r="F170" s="26">
        <v>95</v>
      </c>
      <c r="G170" s="27" t="s">
        <v>313</v>
      </c>
    </row>
    <row r="171" spans="2:7" x14ac:dyDescent="0.25">
      <c r="B171" s="23" t="s">
        <v>300</v>
      </c>
      <c r="C171" s="24">
        <v>370</v>
      </c>
      <c r="D171" s="25">
        <f t="shared" si="5"/>
        <v>185</v>
      </c>
      <c r="E171" s="24">
        <v>370</v>
      </c>
      <c r="F171" s="26">
        <v>95</v>
      </c>
      <c r="G171" s="27" t="s">
        <v>313</v>
      </c>
    </row>
    <row r="172" spans="2:7" x14ac:dyDescent="0.25">
      <c r="B172" s="23" t="s">
        <v>280</v>
      </c>
      <c r="C172" s="24">
        <v>370</v>
      </c>
      <c r="D172" s="25">
        <f t="shared" si="5"/>
        <v>185</v>
      </c>
      <c r="E172" s="24">
        <v>370</v>
      </c>
      <c r="F172" s="26">
        <v>95</v>
      </c>
      <c r="G172" s="27" t="s">
        <v>313</v>
      </c>
    </row>
    <row r="173" spans="2:7" x14ac:dyDescent="0.25">
      <c r="B173" s="23" t="s">
        <v>291</v>
      </c>
      <c r="C173" s="24">
        <v>370</v>
      </c>
      <c r="D173" s="25">
        <f t="shared" si="5"/>
        <v>185</v>
      </c>
      <c r="E173" s="24">
        <v>370</v>
      </c>
      <c r="F173" s="26">
        <v>95</v>
      </c>
      <c r="G173" s="27" t="s">
        <v>313</v>
      </c>
    </row>
    <row r="174" spans="2:7" x14ac:dyDescent="0.25">
      <c r="B174" s="23" t="s">
        <v>301</v>
      </c>
      <c r="C174" s="24">
        <v>370</v>
      </c>
      <c r="D174" s="25">
        <f t="shared" si="5"/>
        <v>185</v>
      </c>
      <c r="E174" s="24">
        <v>370</v>
      </c>
      <c r="F174" s="26">
        <v>95</v>
      </c>
      <c r="G174" s="27" t="s">
        <v>313</v>
      </c>
    </row>
    <row r="175" spans="2:7" x14ac:dyDescent="0.25">
      <c r="B175" s="23" t="s">
        <v>308</v>
      </c>
      <c r="C175" s="24">
        <v>370</v>
      </c>
      <c r="D175" s="25">
        <f t="shared" si="5"/>
        <v>185</v>
      </c>
      <c r="E175" s="24">
        <v>370</v>
      </c>
      <c r="F175" s="26">
        <v>95</v>
      </c>
      <c r="G175" s="27" t="s">
        <v>313</v>
      </c>
    </row>
    <row r="176" spans="2:7" x14ac:dyDescent="0.25">
      <c r="B176" s="23" t="s">
        <v>281</v>
      </c>
      <c r="C176" s="24">
        <v>370</v>
      </c>
      <c r="D176" s="25">
        <f t="shared" si="5"/>
        <v>185</v>
      </c>
      <c r="E176" s="24">
        <v>370</v>
      </c>
      <c r="F176" s="26">
        <v>95</v>
      </c>
      <c r="G176" s="27" t="s">
        <v>313</v>
      </c>
    </row>
    <row r="177" spans="2:7" x14ac:dyDescent="0.25">
      <c r="B177" s="23" t="s">
        <v>292</v>
      </c>
      <c r="C177" s="24">
        <v>370</v>
      </c>
      <c r="D177" s="25">
        <f t="shared" si="5"/>
        <v>185</v>
      </c>
      <c r="E177" s="24">
        <v>370</v>
      </c>
      <c r="F177" s="26">
        <v>95</v>
      </c>
      <c r="G177" s="27" t="s">
        <v>313</v>
      </c>
    </row>
    <row r="178" spans="2:7" x14ac:dyDescent="0.25">
      <c r="B178" s="23" t="s">
        <v>302</v>
      </c>
      <c r="C178" s="24">
        <v>370</v>
      </c>
      <c r="D178" s="25">
        <f t="shared" si="5"/>
        <v>185</v>
      </c>
      <c r="E178" s="24">
        <v>370</v>
      </c>
      <c r="F178" s="26">
        <v>95</v>
      </c>
      <c r="G178" s="27" t="s">
        <v>313</v>
      </c>
    </row>
    <row r="179" spans="2:7" x14ac:dyDescent="0.25">
      <c r="B179" s="23" t="s">
        <v>309</v>
      </c>
      <c r="C179" s="24">
        <v>370</v>
      </c>
      <c r="D179" s="25">
        <f t="shared" si="5"/>
        <v>185</v>
      </c>
      <c r="E179" s="24">
        <v>370</v>
      </c>
      <c r="F179" s="26">
        <v>95</v>
      </c>
      <c r="G179" s="27" t="s">
        <v>313</v>
      </c>
    </row>
    <row r="180" spans="2:7" x14ac:dyDescent="0.25">
      <c r="B180" s="23" t="s">
        <v>312</v>
      </c>
      <c r="C180" s="24">
        <v>370</v>
      </c>
      <c r="D180" s="25">
        <f t="shared" si="5"/>
        <v>185</v>
      </c>
      <c r="E180" s="24">
        <v>370</v>
      </c>
      <c r="F180" s="26">
        <v>95</v>
      </c>
      <c r="G180" s="27" t="s">
        <v>313</v>
      </c>
    </row>
    <row r="181" spans="2:7" x14ac:dyDescent="0.25">
      <c r="B181" s="23" t="s">
        <v>282</v>
      </c>
      <c r="C181" s="24">
        <v>370</v>
      </c>
      <c r="D181" s="25">
        <f t="shared" si="5"/>
        <v>185</v>
      </c>
      <c r="E181" s="24">
        <v>370</v>
      </c>
      <c r="F181" s="26">
        <v>95</v>
      </c>
      <c r="G181" s="27" t="s">
        <v>313</v>
      </c>
    </row>
    <row r="182" spans="2:7" x14ac:dyDescent="0.25">
      <c r="B182" s="23" t="s">
        <v>293</v>
      </c>
      <c r="C182" s="24">
        <v>370</v>
      </c>
      <c r="D182" s="25">
        <f t="shared" si="5"/>
        <v>185</v>
      </c>
      <c r="E182" s="24">
        <v>370</v>
      </c>
      <c r="F182" s="26">
        <v>95</v>
      </c>
      <c r="G182" s="27" t="s">
        <v>313</v>
      </c>
    </row>
    <row r="183" spans="2:7" x14ac:dyDescent="0.25">
      <c r="B183" s="23" t="s">
        <v>303</v>
      </c>
      <c r="C183" s="24">
        <v>370</v>
      </c>
      <c r="D183" s="25">
        <f t="shared" ref="D183:D196" si="6">C183/2</f>
        <v>185</v>
      </c>
      <c r="E183" s="24">
        <v>370</v>
      </c>
      <c r="F183" s="26">
        <v>95</v>
      </c>
      <c r="G183" s="27" t="s">
        <v>313</v>
      </c>
    </row>
    <row r="184" spans="2:7" x14ac:dyDescent="0.25">
      <c r="B184" s="23" t="s">
        <v>283</v>
      </c>
      <c r="C184" s="24">
        <v>370</v>
      </c>
      <c r="D184" s="25">
        <f t="shared" si="6"/>
        <v>185</v>
      </c>
      <c r="E184" s="24">
        <v>370</v>
      </c>
      <c r="F184" s="26">
        <v>95</v>
      </c>
      <c r="G184" s="27" t="s">
        <v>313</v>
      </c>
    </row>
    <row r="185" spans="2:7" x14ac:dyDescent="0.25">
      <c r="B185" s="23" t="s">
        <v>294</v>
      </c>
      <c r="C185" s="24">
        <v>370</v>
      </c>
      <c r="D185" s="25">
        <f t="shared" si="6"/>
        <v>185</v>
      </c>
      <c r="E185" s="24">
        <v>370</v>
      </c>
      <c r="F185" s="26">
        <v>95</v>
      </c>
      <c r="G185" s="27" t="s">
        <v>313</v>
      </c>
    </row>
    <row r="186" spans="2:7" x14ac:dyDescent="0.25">
      <c r="B186" s="23" t="s">
        <v>304</v>
      </c>
      <c r="C186" s="24">
        <v>370</v>
      </c>
      <c r="D186" s="25">
        <f t="shared" si="6"/>
        <v>185</v>
      </c>
      <c r="E186" s="24">
        <v>370</v>
      </c>
      <c r="F186" s="26">
        <v>95</v>
      </c>
      <c r="G186" s="27" t="s">
        <v>313</v>
      </c>
    </row>
    <row r="187" spans="2:7" x14ac:dyDescent="0.25">
      <c r="B187" s="23" t="s">
        <v>310</v>
      </c>
      <c r="C187" s="24">
        <v>370</v>
      </c>
      <c r="D187" s="25">
        <f t="shared" si="6"/>
        <v>185</v>
      </c>
      <c r="E187" s="24">
        <v>370</v>
      </c>
      <c r="F187" s="26">
        <v>95</v>
      </c>
      <c r="G187" s="27" t="s">
        <v>313</v>
      </c>
    </row>
    <row r="188" spans="2:7" x14ac:dyDescent="0.25">
      <c r="B188" s="23" t="s">
        <v>284</v>
      </c>
      <c r="C188" s="24">
        <v>370</v>
      </c>
      <c r="D188" s="25">
        <f t="shared" si="6"/>
        <v>185</v>
      </c>
      <c r="E188" s="24">
        <v>370</v>
      </c>
      <c r="F188" s="26">
        <v>95</v>
      </c>
      <c r="G188" s="27" t="s">
        <v>313</v>
      </c>
    </row>
    <row r="189" spans="2:7" x14ac:dyDescent="0.25">
      <c r="B189" s="23" t="s">
        <v>295</v>
      </c>
      <c r="C189" s="24">
        <v>370</v>
      </c>
      <c r="D189" s="25">
        <f t="shared" si="6"/>
        <v>185</v>
      </c>
      <c r="E189" s="24">
        <v>370</v>
      </c>
      <c r="F189" s="26">
        <v>95</v>
      </c>
      <c r="G189" s="27" t="s">
        <v>313</v>
      </c>
    </row>
    <row r="190" spans="2:7" x14ac:dyDescent="0.25">
      <c r="B190" s="23" t="s">
        <v>305</v>
      </c>
      <c r="C190" s="24">
        <v>370</v>
      </c>
      <c r="D190" s="25">
        <f t="shared" si="6"/>
        <v>185</v>
      </c>
      <c r="E190" s="24">
        <v>370</v>
      </c>
      <c r="F190" s="26">
        <v>95</v>
      </c>
      <c r="G190" s="27" t="s">
        <v>313</v>
      </c>
    </row>
    <row r="191" spans="2:7" x14ac:dyDescent="0.25">
      <c r="B191" s="23" t="s">
        <v>285</v>
      </c>
      <c r="C191" s="24">
        <v>370</v>
      </c>
      <c r="D191" s="25">
        <f t="shared" si="6"/>
        <v>185</v>
      </c>
      <c r="E191" s="24">
        <v>370</v>
      </c>
      <c r="F191" s="26">
        <v>95</v>
      </c>
      <c r="G191" s="27" t="s">
        <v>313</v>
      </c>
    </row>
    <row r="192" spans="2:7" x14ac:dyDescent="0.25">
      <c r="B192" s="23" t="s">
        <v>296</v>
      </c>
      <c r="C192" s="24">
        <v>370</v>
      </c>
      <c r="D192" s="25">
        <f t="shared" si="6"/>
        <v>185</v>
      </c>
      <c r="E192" s="24">
        <v>370</v>
      </c>
      <c r="F192" s="26">
        <v>95</v>
      </c>
      <c r="G192" s="27" t="s">
        <v>313</v>
      </c>
    </row>
    <row r="193" spans="2:7" x14ac:dyDescent="0.25">
      <c r="B193" s="23" t="s">
        <v>306</v>
      </c>
      <c r="C193" s="24">
        <v>370</v>
      </c>
      <c r="D193" s="25">
        <f t="shared" si="6"/>
        <v>185</v>
      </c>
      <c r="E193" s="24">
        <v>370</v>
      </c>
      <c r="F193" s="26">
        <v>95</v>
      </c>
      <c r="G193" s="27" t="s">
        <v>313</v>
      </c>
    </row>
    <row r="194" spans="2:7" x14ac:dyDescent="0.25">
      <c r="B194" s="23" t="s">
        <v>311</v>
      </c>
      <c r="C194" s="24">
        <v>370</v>
      </c>
      <c r="D194" s="25">
        <f t="shared" si="6"/>
        <v>185</v>
      </c>
      <c r="E194" s="24">
        <v>370</v>
      </c>
      <c r="F194" s="26">
        <v>95</v>
      </c>
      <c r="G194" s="27" t="s">
        <v>313</v>
      </c>
    </row>
    <row r="195" spans="2:7" x14ac:dyDescent="0.25">
      <c r="B195" s="23" t="s">
        <v>286</v>
      </c>
      <c r="C195" s="24">
        <v>370</v>
      </c>
      <c r="D195" s="25">
        <f t="shared" si="6"/>
        <v>185</v>
      </c>
      <c r="E195" s="24">
        <v>370</v>
      </c>
      <c r="F195" s="26">
        <v>95</v>
      </c>
      <c r="G195" s="27" t="s">
        <v>313</v>
      </c>
    </row>
    <row r="196" spans="2:7" x14ac:dyDescent="0.25">
      <c r="B196" s="23" t="s">
        <v>386</v>
      </c>
      <c r="C196" s="24">
        <v>370</v>
      </c>
      <c r="D196" s="25">
        <f t="shared" si="6"/>
        <v>185</v>
      </c>
      <c r="E196" s="24">
        <v>370</v>
      </c>
      <c r="F196" s="26">
        <v>95</v>
      </c>
      <c r="G196" s="27" t="s">
        <v>313</v>
      </c>
    </row>
  </sheetData>
  <sheetProtection password="C40E" sheet="1" objects="1" scenarios="1"/>
  <sortState ref="B159:G196">
    <sortCondition ref="B159:B196"/>
  </sortState>
  <mergeCells count="1">
    <mergeCell ref="B2:G2"/>
  </mergeCells>
  <pageMargins left="0.511811024" right="0.511811024" top="0.78740157499999996" bottom="0.78740157499999996" header="0.31496062000000002" footer="0.3149606200000000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B233"/>
  <sheetViews>
    <sheetView workbookViewId="0"/>
  </sheetViews>
  <sheetFormatPr defaultRowHeight="15" x14ac:dyDescent="0.25"/>
  <cols>
    <col min="1" max="1" width="48.28515625" bestFit="1" customWidth="1"/>
    <col min="2" max="2" width="3.7109375" customWidth="1"/>
    <col min="3" max="3" width="35" bestFit="1" customWidth="1"/>
    <col min="4" max="4" width="3.7109375" customWidth="1"/>
    <col min="5" max="5" width="64.42578125" customWidth="1"/>
    <col min="6" max="6" width="3.7109375" customWidth="1"/>
    <col min="7" max="7" width="73.42578125" bestFit="1" customWidth="1"/>
    <col min="8" max="8" width="3.7109375" customWidth="1"/>
    <col min="9" max="9" width="15.85546875" bestFit="1" customWidth="1"/>
    <col min="10" max="10" width="3.7109375" customWidth="1"/>
    <col min="11" max="11" width="14.28515625" bestFit="1" customWidth="1"/>
    <col min="12" max="12" width="3.7109375" customWidth="1"/>
    <col min="13" max="13" width="14.28515625" bestFit="1" customWidth="1"/>
    <col min="14" max="17" width="15.7109375" customWidth="1"/>
    <col min="18" max="18" width="3.7109375" customWidth="1"/>
    <col min="19" max="23" width="15.7109375" customWidth="1"/>
    <col min="24" max="24" width="3.7109375" customWidth="1"/>
    <col min="25" max="25" width="48.28515625" bestFit="1" customWidth="1"/>
    <col min="27" max="27" width="3.7109375" customWidth="1"/>
    <col min="28" max="28" width="38.140625" bestFit="1" customWidth="1"/>
  </cols>
  <sheetData>
    <row r="1" spans="1:28" x14ac:dyDescent="0.25">
      <c r="A1" s="16" t="s">
        <v>81</v>
      </c>
      <c r="B1" s="16"/>
      <c r="C1" s="16" t="s">
        <v>82</v>
      </c>
      <c r="D1" s="16"/>
      <c r="E1" s="16" t="s">
        <v>83</v>
      </c>
      <c r="F1" s="16"/>
      <c r="G1" s="16" t="s">
        <v>84</v>
      </c>
      <c r="H1" s="16"/>
      <c r="I1" s="16" t="s">
        <v>41</v>
      </c>
      <c r="J1" s="16"/>
      <c r="K1" s="16" t="s">
        <v>392</v>
      </c>
      <c r="L1" s="16"/>
      <c r="M1" s="16" t="s">
        <v>353</v>
      </c>
      <c r="N1" s="16"/>
      <c r="O1" s="16"/>
      <c r="P1" s="16"/>
      <c r="Q1" s="16"/>
      <c r="R1" s="16"/>
      <c r="S1" s="16" t="s">
        <v>399</v>
      </c>
      <c r="T1" s="16"/>
      <c r="U1" s="16"/>
      <c r="V1" s="16"/>
      <c r="W1" s="16"/>
      <c r="X1" s="16"/>
      <c r="Y1" s="16" t="s">
        <v>85</v>
      </c>
      <c r="Z1" s="16"/>
      <c r="AB1" s="16" t="s">
        <v>398</v>
      </c>
    </row>
    <row r="2" spans="1:28" x14ac:dyDescent="0.25">
      <c r="A2" t="s">
        <v>20</v>
      </c>
      <c r="C2" t="s">
        <v>20</v>
      </c>
      <c r="E2" t="s">
        <v>20</v>
      </c>
      <c r="G2" t="s">
        <v>20</v>
      </c>
      <c r="I2" t="s">
        <v>20</v>
      </c>
      <c r="K2" s="5" t="s">
        <v>70</v>
      </c>
      <c r="M2" s="1"/>
      <c r="N2" s="2" t="s">
        <v>72</v>
      </c>
      <c r="O2" s="2" t="s">
        <v>73</v>
      </c>
      <c r="P2" s="2" t="s">
        <v>36</v>
      </c>
      <c r="Q2" s="2" t="s">
        <v>79</v>
      </c>
      <c r="R2" s="2"/>
      <c r="S2" s="1"/>
      <c r="T2" s="2" t="s">
        <v>72</v>
      </c>
      <c r="U2" s="2" t="s">
        <v>73</v>
      </c>
      <c r="V2" s="2" t="s">
        <v>36</v>
      </c>
      <c r="W2" s="2" t="s">
        <v>79</v>
      </c>
      <c r="X2" s="1"/>
      <c r="Y2" s="1" t="s">
        <v>78</v>
      </c>
      <c r="Z2" s="1">
        <v>5</v>
      </c>
    </row>
    <row r="3" spans="1:28" x14ac:dyDescent="0.25">
      <c r="K3" s="5" t="s">
        <v>62</v>
      </c>
      <c r="M3" s="5" t="s">
        <v>70</v>
      </c>
      <c r="N3" s="4">
        <v>200.6</v>
      </c>
      <c r="O3" s="4">
        <f t="shared" ref="O3:O30" si="0">N3/2</f>
        <v>100.3</v>
      </c>
      <c r="P3" s="4">
        <v>320</v>
      </c>
      <c r="Q3" s="4">
        <v>95</v>
      </c>
      <c r="R3" s="2"/>
      <c r="S3" s="3" t="s">
        <v>160</v>
      </c>
      <c r="T3" s="4">
        <v>180</v>
      </c>
      <c r="U3" s="4">
        <f t="shared" ref="U3:U34" si="1">T3/2</f>
        <v>90</v>
      </c>
      <c r="V3" s="4">
        <v>180</v>
      </c>
      <c r="W3" s="4">
        <v>95</v>
      </c>
      <c r="X3" s="1"/>
      <c r="Y3" t="s">
        <v>364</v>
      </c>
      <c r="Z3" s="1">
        <v>2</v>
      </c>
      <c r="AB3" s="3" t="s">
        <v>160</v>
      </c>
    </row>
    <row r="4" spans="1:28" x14ac:dyDescent="0.25">
      <c r="A4" t="s">
        <v>156</v>
      </c>
      <c r="C4" t="s">
        <v>19</v>
      </c>
      <c r="E4" t="s">
        <v>86</v>
      </c>
      <c r="G4" t="s">
        <v>97</v>
      </c>
      <c r="I4" t="s">
        <v>42</v>
      </c>
      <c r="K4" s="5" t="s">
        <v>48</v>
      </c>
      <c r="M4" s="5" t="s">
        <v>62</v>
      </c>
      <c r="N4" s="4">
        <v>200.6</v>
      </c>
      <c r="O4" s="4">
        <f t="shared" si="0"/>
        <v>100.3</v>
      </c>
      <c r="P4" s="4">
        <v>320</v>
      </c>
      <c r="Q4" s="4">
        <v>95</v>
      </c>
      <c r="R4" s="4"/>
      <c r="S4" s="3" t="s">
        <v>182</v>
      </c>
      <c r="T4" s="4">
        <v>260</v>
      </c>
      <c r="U4" s="4">
        <f t="shared" si="1"/>
        <v>130</v>
      </c>
      <c r="V4" s="4">
        <v>260</v>
      </c>
      <c r="W4" s="4">
        <v>95</v>
      </c>
      <c r="X4" s="1"/>
      <c r="Y4" t="s">
        <v>365</v>
      </c>
      <c r="Z4" s="1">
        <v>3</v>
      </c>
      <c r="AB4" s="3" t="s">
        <v>182</v>
      </c>
    </row>
    <row r="5" spans="1:28" x14ac:dyDescent="0.25">
      <c r="A5" t="s">
        <v>157</v>
      </c>
      <c r="C5" t="s">
        <v>14</v>
      </c>
      <c r="E5" t="s">
        <v>87</v>
      </c>
      <c r="G5" t="s">
        <v>98</v>
      </c>
      <c r="I5" t="s">
        <v>43</v>
      </c>
      <c r="K5" s="5" t="s">
        <v>68</v>
      </c>
      <c r="M5" s="5" t="s">
        <v>48</v>
      </c>
      <c r="N5" s="4">
        <v>212.4</v>
      </c>
      <c r="O5" s="4">
        <f t="shared" si="0"/>
        <v>106.2</v>
      </c>
      <c r="P5" s="4">
        <v>320</v>
      </c>
      <c r="Q5" s="4">
        <v>95</v>
      </c>
      <c r="R5" s="4"/>
      <c r="S5" s="3" t="s">
        <v>196</v>
      </c>
      <c r="T5" s="4">
        <v>260</v>
      </c>
      <c r="U5" s="4">
        <f t="shared" si="1"/>
        <v>130</v>
      </c>
      <c r="V5" s="4">
        <v>260</v>
      </c>
      <c r="W5" s="4">
        <v>95</v>
      </c>
      <c r="X5" s="1"/>
      <c r="Y5" t="s">
        <v>358</v>
      </c>
      <c r="Z5" s="1">
        <v>4</v>
      </c>
      <c r="AB5" s="3" t="s">
        <v>196</v>
      </c>
    </row>
    <row r="6" spans="1:28" x14ac:dyDescent="0.25">
      <c r="A6" t="s">
        <v>390</v>
      </c>
      <c r="C6" t="s">
        <v>397</v>
      </c>
      <c r="E6" t="s">
        <v>88</v>
      </c>
      <c r="G6" t="s">
        <v>99</v>
      </c>
      <c r="K6" s="5" t="s">
        <v>45</v>
      </c>
      <c r="M6" s="5" t="s">
        <v>68</v>
      </c>
      <c r="N6" s="4">
        <v>200.6</v>
      </c>
      <c r="O6" s="4">
        <f t="shared" si="0"/>
        <v>100.3</v>
      </c>
      <c r="P6" s="4">
        <v>320</v>
      </c>
      <c r="Q6" s="4">
        <v>95</v>
      </c>
      <c r="R6" s="4"/>
      <c r="S6" s="3" t="s">
        <v>277</v>
      </c>
      <c r="T6" s="4">
        <v>370</v>
      </c>
      <c r="U6" s="4">
        <f t="shared" si="1"/>
        <v>185</v>
      </c>
      <c r="V6" s="4">
        <v>370</v>
      </c>
      <c r="W6" s="4">
        <v>95</v>
      </c>
      <c r="X6" s="1"/>
      <c r="Y6" t="s">
        <v>359</v>
      </c>
      <c r="Z6" s="1">
        <v>4</v>
      </c>
      <c r="AB6" s="3" t="s">
        <v>277</v>
      </c>
    </row>
    <row r="7" spans="1:28" x14ac:dyDescent="0.25">
      <c r="A7" t="s">
        <v>4</v>
      </c>
      <c r="C7" t="s">
        <v>17</v>
      </c>
      <c r="E7" t="s">
        <v>89</v>
      </c>
      <c r="G7" t="s">
        <v>100</v>
      </c>
      <c r="K7" s="5" t="s">
        <v>61</v>
      </c>
      <c r="M7" s="5" t="s">
        <v>45</v>
      </c>
      <c r="N7" s="4">
        <v>224.2</v>
      </c>
      <c r="O7" s="4">
        <f t="shared" si="0"/>
        <v>112.1</v>
      </c>
      <c r="P7" s="4">
        <v>320</v>
      </c>
      <c r="Q7" s="4">
        <v>95</v>
      </c>
      <c r="R7" s="4"/>
      <c r="S7" s="3" t="s">
        <v>197</v>
      </c>
      <c r="T7" s="4">
        <v>260</v>
      </c>
      <c r="U7" s="4">
        <f t="shared" si="1"/>
        <v>130</v>
      </c>
      <c r="V7" s="4">
        <v>260</v>
      </c>
      <c r="W7" s="4">
        <v>95</v>
      </c>
      <c r="X7" s="1"/>
      <c r="Y7" t="s">
        <v>354</v>
      </c>
      <c r="Z7" s="1">
        <v>2</v>
      </c>
      <c r="AB7" s="3" t="s">
        <v>197</v>
      </c>
    </row>
    <row r="8" spans="1:28" x14ac:dyDescent="0.25">
      <c r="A8" t="s">
        <v>3</v>
      </c>
      <c r="C8" t="s">
        <v>11</v>
      </c>
      <c r="E8" t="s">
        <v>90</v>
      </c>
      <c r="G8" t="s">
        <v>101</v>
      </c>
      <c r="K8" s="5" t="s">
        <v>60</v>
      </c>
      <c r="M8" s="5" t="s">
        <v>61</v>
      </c>
      <c r="N8" s="4">
        <v>200.6</v>
      </c>
      <c r="O8" s="4">
        <f t="shared" si="0"/>
        <v>100.3</v>
      </c>
      <c r="P8" s="4">
        <v>320</v>
      </c>
      <c r="Q8" s="4">
        <v>95</v>
      </c>
      <c r="R8" s="4"/>
      <c r="S8" s="3" t="s">
        <v>287</v>
      </c>
      <c r="T8" s="4">
        <v>370</v>
      </c>
      <c r="U8" s="4">
        <f t="shared" si="1"/>
        <v>185</v>
      </c>
      <c r="V8" s="4">
        <v>370</v>
      </c>
      <c r="W8" s="4">
        <v>95</v>
      </c>
      <c r="X8" s="1"/>
      <c r="Y8" t="s">
        <v>356</v>
      </c>
      <c r="Z8" s="1">
        <v>2</v>
      </c>
      <c r="AB8" s="3" t="s">
        <v>287</v>
      </c>
    </row>
    <row r="9" spans="1:28" x14ac:dyDescent="0.25">
      <c r="A9" t="s">
        <v>5</v>
      </c>
      <c r="C9" t="s">
        <v>15</v>
      </c>
      <c r="E9" t="s">
        <v>91</v>
      </c>
      <c r="G9" t="s">
        <v>102</v>
      </c>
      <c r="K9" s="5" t="s">
        <v>64</v>
      </c>
      <c r="M9" s="5" t="s">
        <v>60</v>
      </c>
      <c r="N9" s="4">
        <v>200.6</v>
      </c>
      <c r="O9" s="4">
        <f t="shared" si="0"/>
        <v>100.3</v>
      </c>
      <c r="P9" s="4">
        <v>320</v>
      </c>
      <c r="Q9" s="4">
        <v>95</v>
      </c>
      <c r="R9" s="4"/>
      <c r="S9" s="3" t="s">
        <v>240</v>
      </c>
      <c r="T9" s="4">
        <v>310</v>
      </c>
      <c r="U9" s="4">
        <f t="shared" si="1"/>
        <v>155</v>
      </c>
      <c r="V9" s="4">
        <v>310</v>
      </c>
      <c r="W9" s="4">
        <v>95</v>
      </c>
      <c r="X9" s="1"/>
      <c r="Y9" t="s">
        <v>355</v>
      </c>
      <c r="Z9" s="1">
        <v>3</v>
      </c>
      <c r="AB9" s="3" t="s">
        <v>240</v>
      </c>
    </row>
    <row r="10" spans="1:28" x14ac:dyDescent="0.25">
      <c r="A10" t="s">
        <v>6</v>
      </c>
      <c r="C10" t="s">
        <v>13</v>
      </c>
      <c r="E10" t="s">
        <v>92</v>
      </c>
      <c r="G10" t="s">
        <v>103</v>
      </c>
      <c r="K10" s="5" t="s">
        <v>69</v>
      </c>
      <c r="M10" s="5" t="s">
        <v>64</v>
      </c>
      <c r="N10" s="4">
        <v>200.6</v>
      </c>
      <c r="O10" s="4">
        <f t="shared" si="0"/>
        <v>100.3</v>
      </c>
      <c r="P10" s="4">
        <v>320</v>
      </c>
      <c r="Q10" s="4">
        <v>95</v>
      </c>
      <c r="R10" s="4"/>
      <c r="S10" s="3" t="s">
        <v>250</v>
      </c>
      <c r="T10" s="4">
        <v>310</v>
      </c>
      <c r="U10" s="4">
        <f t="shared" si="1"/>
        <v>155</v>
      </c>
      <c r="V10" s="4">
        <v>310</v>
      </c>
      <c r="W10" s="4">
        <v>95</v>
      </c>
      <c r="X10" s="1"/>
      <c r="Y10" t="s">
        <v>357</v>
      </c>
      <c r="Z10" s="1">
        <v>3</v>
      </c>
      <c r="AB10" s="3" t="s">
        <v>250</v>
      </c>
    </row>
    <row r="11" spans="1:28" x14ac:dyDescent="0.25">
      <c r="A11" t="s">
        <v>7</v>
      </c>
      <c r="C11" t="s">
        <v>16</v>
      </c>
      <c r="E11" t="s">
        <v>93</v>
      </c>
      <c r="G11" t="s">
        <v>104</v>
      </c>
      <c r="K11" s="5" t="s">
        <v>49</v>
      </c>
      <c r="M11" s="5" t="s">
        <v>69</v>
      </c>
      <c r="N11" s="4">
        <v>200.6</v>
      </c>
      <c r="O11" s="4">
        <f t="shared" si="0"/>
        <v>100.3</v>
      </c>
      <c r="P11" s="4">
        <v>320</v>
      </c>
      <c r="Q11" s="4">
        <v>95</v>
      </c>
      <c r="R11" s="4"/>
      <c r="S11" s="3" t="s">
        <v>198</v>
      </c>
      <c r="T11" s="4">
        <v>260</v>
      </c>
      <c r="U11" s="4">
        <f t="shared" si="1"/>
        <v>130</v>
      </c>
      <c r="V11" s="4">
        <v>260</v>
      </c>
      <c r="W11" s="4">
        <v>95</v>
      </c>
      <c r="X11" s="1"/>
      <c r="Y11" t="s">
        <v>38</v>
      </c>
      <c r="Z11" s="1">
        <v>4</v>
      </c>
      <c r="AB11" s="3" t="s">
        <v>198</v>
      </c>
    </row>
    <row r="12" spans="1:28" x14ac:dyDescent="0.25">
      <c r="A12" t="s">
        <v>158</v>
      </c>
      <c r="C12" t="s">
        <v>12</v>
      </c>
      <c r="E12" t="s">
        <v>94</v>
      </c>
      <c r="G12" t="s">
        <v>105</v>
      </c>
      <c r="K12" s="5" t="s">
        <v>58</v>
      </c>
      <c r="M12" s="5" t="s">
        <v>49</v>
      </c>
      <c r="N12" s="4">
        <v>212.4</v>
      </c>
      <c r="O12" s="4">
        <f t="shared" si="0"/>
        <v>106.2</v>
      </c>
      <c r="P12" s="4">
        <v>320</v>
      </c>
      <c r="Q12" s="4">
        <v>95</v>
      </c>
      <c r="R12" s="4"/>
      <c r="S12" s="3" t="s">
        <v>183</v>
      </c>
      <c r="T12" s="4">
        <v>260</v>
      </c>
      <c r="U12" s="4">
        <f t="shared" si="1"/>
        <v>130</v>
      </c>
      <c r="V12" s="4">
        <v>260</v>
      </c>
      <c r="W12" s="4">
        <v>95</v>
      </c>
      <c r="X12" s="1"/>
      <c r="Y12" t="s">
        <v>37</v>
      </c>
      <c r="Z12" s="1">
        <v>4</v>
      </c>
      <c r="AB12" s="3" t="s">
        <v>183</v>
      </c>
    </row>
    <row r="13" spans="1:28" x14ac:dyDescent="0.25">
      <c r="A13" t="s">
        <v>159</v>
      </c>
      <c r="C13" t="s">
        <v>18</v>
      </c>
      <c r="E13" t="s">
        <v>95</v>
      </c>
      <c r="G13" t="s">
        <v>106</v>
      </c>
      <c r="K13" s="5" t="s">
        <v>63</v>
      </c>
      <c r="M13" s="5" t="s">
        <v>58</v>
      </c>
      <c r="N13" s="4">
        <v>200.6</v>
      </c>
      <c r="O13" s="4">
        <f t="shared" si="0"/>
        <v>100.3</v>
      </c>
      <c r="P13" s="4">
        <v>320</v>
      </c>
      <c r="Q13" s="4">
        <v>95</v>
      </c>
      <c r="R13" s="4"/>
      <c r="S13" s="3" t="s">
        <v>314</v>
      </c>
      <c r="T13" s="4">
        <v>180</v>
      </c>
      <c r="U13" s="4">
        <f t="shared" si="1"/>
        <v>90</v>
      </c>
      <c r="V13" s="4">
        <v>180</v>
      </c>
      <c r="W13" s="4">
        <v>95</v>
      </c>
      <c r="X13" s="1"/>
      <c r="Y13" t="s">
        <v>360</v>
      </c>
      <c r="Z13" s="1">
        <v>2</v>
      </c>
      <c r="AB13" s="3" t="s">
        <v>314</v>
      </c>
    </row>
    <row r="14" spans="1:28" x14ac:dyDescent="0.25">
      <c r="A14" t="s">
        <v>389</v>
      </c>
      <c r="E14" t="s">
        <v>96</v>
      </c>
      <c r="G14" t="s">
        <v>107</v>
      </c>
      <c r="K14" s="5" t="s">
        <v>56</v>
      </c>
      <c r="M14" s="5" t="s">
        <v>77</v>
      </c>
      <c r="N14" s="4">
        <v>177</v>
      </c>
      <c r="O14" s="4">
        <f t="shared" si="0"/>
        <v>88.5</v>
      </c>
      <c r="P14" s="4">
        <v>320</v>
      </c>
      <c r="Q14" s="4">
        <v>95</v>
      </c>
      <c r="R14" s="4"/>
      <c r="S14" s="3" t="s">
        <v>199</v>
      </c>
      <c r="T14" s="4">
        <v>260</v>
      </c>
      <c r="U14" s="4">
        <f t="shared" si="1"/>
        <v>130</v>
      </c>
      <c r="V14" s="4">
        <v>260</v>
      </c>
      <c r="W14" s="4">
        <v>95</v>
      </c>
      <c r="X14" s="1"/>
      <c r="Y14" t="s">
        <v>361</v>
      </c>
      <c r="Z14" s="1">
        <v>2</v>
      </c>
      <c r="AB14" s="3" t="s">
        <v>199</v>
      </c>
    </row>
    <row r="15" spans="1:28" x14ac:dyDescent="0.25">
      <c r="A15" t="s">
        <v>391</v>
      </c>
      <c r="G15" t="s">
        <v>108</v>
      </c>
      <c r="K15" s="5" t="s">
        <v>55</v>
      </c>
      <c r="M15" s="5" t="s">
        <v>63</v>
      </c>
      <c r="N15" s="4">
        <v>200.6</v>
      </c>
      <c r="O15" s="4">
        <f t="shared" si="0"/>
        <v>100.3</v>
      </c>
      <c r="P15" s="4">
        <v>320</v>
      </c>
      <c r="Q15" s="4">
        <v>95</v>
      </c>
      <c r="R15" s="4"/>
      <c r="S15" s="3" t="s">
        <v>297</v>
      </c>
      <c r="T15" s="4">
        <v>370</v>
      </c>
      <c r="U15" s="4">
        <f t="shared" si="1"/>
        <v>185</v>
      </c>
      <c r="V15" s="4">
        <v>370</v>
      </c>
      <c r="W15" s="4">
        <v>95</v>
      </c>
      <c r="X15" s="1"/>
      <c r="Y15" t="s">
        <v>363</v>
      </c>
      <c r="Z15" s="1">
        <v>3</v>
      </c>
      <c r="AB15" s="3" t="s">
        <v>297</v>
      </c>
    </row>
    <row r="16" spans="1:28" x14ac:dyDescent="0.25">
      <c r="A16" t="s">
        <v>1</v>
      </c>
      <c r="G16" t="s">
        <v>109</v>
      </c>
      <c r="K16" s="5" t="s">
        <v>46</v>
      </c>
      <c r="M16" s="5" t="s">
        <v>56</v>
      </c>
      <c r="N16" s="4">
        <v>200.6</v>
      </c>
      <c r="O16" s="4">
        <f t="shared" si="0"/>
        <v>100.3</v>
      </c>
      <c r="P16" s="4">
        <v>320</v>
      </c>
      <c r="Q16" s="4">
        <v>95</v>
      </c>
      <c r="R16" s="4"/>
      <c r="S16" s="3" t="s">
        <v>241</v>
      </c>
      <c r="T16" s="4">
        <v>310</v>
      </c>
      <c r="U16" s="4">
        <f t="shared" si="1"/>
        <v>155</v>
      </c>
      <c r="V16" s="4">
        <v>310</v>
      </c>
      <c r="W16" s="4">
        <v>95</v>
      </c>
      <c r="X16" s="1"/>
      <c r="Y16" t="s">
        <v>362</v>
      </c>
      <c r="Z16" s="1">
        <v>3</v>
      </c>
      <c r="AB16" s="3" t="s">
        <v>241</v>
      </c>
    </row>
    <row r="17" spans="1:28" x14ac:dyDescent="0.25">
      <c r="A17" t="s">
        <v>0</v>
      </c>
      <c r="G17" t="s">
        <v>110</v>
      </c>
      <c r="K17" s="5" t="s">
        <v>66</v>
      </c>
      <c r="M17" s="5" t="s">
        <v>55</v>
      </c>
      <c r="N17" s="4">
        <v>200.6</v>
      </c>
      <c r="O17" s="4">
        <f t="shared" si="0"/>
        <v>100.3</v>
      </c>
      <c r="P17" s="4">
        <v>320</v>
      </c>
      <c r="Q17" s="4">
        <v>95</v>
      </c>
      <c r="R17" s="4"/>
      <c r="S17" s="3" t="s">
        <v>251</v>
      </c>
      <c r="T17" s="4">
        <v>310</v>
      </c>
      <c r="U17" s="4">
        <f t="shared" si="1"/>
        <v>155</v>
      </c>
      <c r="V17" s="4">
        <v>310</v>
      </c>
      <c r="W17" s="4">
        <v>95</v>
      </c>
      <c r="X17" s="1"/>
      <c r="AB17" s="3" t="s">
        <v>251</v>
      </c>
    </row>
    <row r="18" spans="1:28" x14ac:dyDescent="0.25">
      <c r="A18" t="s">
        <v>2</v>
      </c>
      <c r="G18" t="s">
        <v>111</v>
      </c>
      <c r="K18" s="5" t="s">
        <v>71</v>
      </c>
      <c r="M18" s="5" t="s">
        <v>46</v>
      </c>
      <c r="N18" s="4">
        <v>224.2</v>
      </c>
      <c r="O18" s="4">
        <f t="shared" si="0"/>
        <v>112.1</v>
      </c>
      <c r="P18" s="4">
        <v>320</v>
      </c>
      <c r="Q18" s="4">
        <v>95</v>
      </c>
      <c r="R18" s="4"/>
      <c r="S18" s="3" t="s">
        <v>315</v>
      </c>
      <c r="T18" s="4">
        <v>180</v>
      </c>
      <c r="U18" s="4">
        <f t="shared" si="1"/>
        <v>90</v>
      </c>
      <c r="V18" s="4">
        <v>180</v>
      </c>
      <c r="W18" s="4">
        <v>95</v>
      </c>
      <c r="X18" s="1"/>
      <c r="AB18" s="3" t="s">
        <v>315</v>
      </c>
    </row>
    <row r="19" spans="1:28" x14ac:dyDescent="0.25">
      <c r="A19" t="s">
        <v>405</v>
      </c>
      <c r="G19" t="s">
        <v>112</v>
      </c>
      <c r="K19" s="5" t="s">
        <v>50</v>
      </c>
      <c r="M19" s="5" t="s">
        <v>66</v>
      </c>
      <c r="N19" s="4">
        <v>200.6</v>
      </c>
      <c r="O19" s="4">
        <f t="shared" si="0"/>
        <v>100.3</v>
      </c>
      <c r="P19" s="4">
        <v>320</v>
      </c>
      <c r="Q19" s="4">
        <v>95</v>
      </c>
      <c r="R19" s="4"/>
      <c r="S19" s="3" t="s">
        <v>307</v>
      </c>
      <c r="T19" s="4">
        <v>370</v>
      </c>
      <c r="U19" s="4">
        <f t="shared" si="1"/>
        <v>185</v>
      </c>
      <c r="V19" s="4">
        <v>370</v>
      </c>
      <c r="W19" s="4">
        <v>95</v>
      </c>
      <c r="X19" s="1"/>
      <c r="AB19" s="3" t="s">
        <v>307</v>
      </c>
    </row>
    <row r="20" spans="1:28" x14ac:dyDescent="0.25">
      <c r="A20" t="s">
        <v>9</v>
      </c>
      <c r="G20" t="s">
        <v>113</v>
      </c>
      <c r="K20" s="5" t="s">
        <v>67</v>
      </c>
      <c r="M20" s="5" t="s">
        <v>71</v>
      </c>
      <c r="N20" s="4">
        <v>200.6</v>
      </c>
      <c r="O20" s="4">
        <f t="shared" si="0"/>
        <v>100.3</v>
      </c>
      <c r="P20" s="4">
        <v>320</v>
      </c>
      <c r="Q20" s="4">
        <v>95</v>
      </c>
      <c r="R20" s="4"/>
      <c r="S20" s="3" t="s">
        <v>252</v>
      </c>
      <c r="T20" s="4">
        <v>310</v>
      </c>
      <c r="U20" s="4">
        <f t="shared" si="1"/>
        <v>155</v>
      </c>
      <c r="V20" s="4">
        <v>310</v>
      </c>
      <c r="W20" s="4">
        <v>95</v>
      </c>
      <c r="X20" s="1"/>
      <c r="Y20" s="1"/>
      <c r="Z20" s="1"/>
      <c r="AB20" s="3" t="s">
        <v>252</v>
      </c>
    </row>
    <row r="21" spans="1:28" x14ac:dyDescent="0.25">
      <c r="A21" t="s">
        <v>8</v>
      </c>
      <c r="G21" t="s">
        <v>114</v>
      </c>
      <c r="K21" s="5" t="s">
        <v>51</v>
      </c>
      <c r="M21" s="5" t="s">
        <v>50</v>
      </c>
      <c r="N21" s="4">
        <v>212.4</v>
      </c>
      <c r="O21" s="4">
        <f t="shared" si="0"/>
        <v>106.2</v>
      </c>
      <c r="P21" s="4">
        <v>320</v>
      </c>
      <c r="Q21" s="4">
        <v>95</v>
      </c>
      <c r="R21" s="4"/>
      <c r="S21" s="3" t="s">
        <v>316</v>
      </c>
      <c r="T21" s="4">
        <v>180</v>
      </c>
      <c r="U21" s="4">
        <f t="shared" si="1"/>
        <v>90</v>
      </c>
      <c r="V21" s="4">
        <v>180</v>
      </c>
      <c r="W21" s="4">
        <v>95</v>
      </c>
      <c r="X21" s="1"/>
      <c r="Y21" s="1"/>
      <c r="Z21" s="1"/>
      <c r="AB21" s="3" t="s">
        <v>316</v>
      </c>
    </row>
    <row r="22" spans="1:28" x14ac:dyDescent="0.25">
      <c r="A22" t="s">
        <v>10</v>
      </c>
      <c r="G22" t="s">
        <v>115</v>
      </c>
      <c r="K22" s="5" t="s">
        <v>54</v>
      </c>
      <c r="M22" s="5" t="s">
        <v>67</v>
      </c>
      <c r="N22" s="4">
        <v>200.6</v>
      </c>
      <c r="O22" s="4">
        <f t="shared" si="0"/>
        <v>100.3</v>
      </c>
      <c r="P22" s="4">
        <v>320</v>
      </c>
      <c r="Q22" s="4">
        <v>95</v>
      </c>
      <c r="R22" s="4"/>
      <c r="S22" s="3" t="s">
        <v>278</v>
      </c>
      <c r="T22" s="4">
        <v>370</v>
      </c>
      <c r="U22" s="4">
        <f t="shared" si="1"/>
        <v>185</v>
      </c>
      <c r="V22" s="4">
        <v>370</v>
      </c>
      <c r="W22" s="4">
        <v>95</v>
      </c>
      <c r="X22" s="1"/>
      <c r="Y22" s="1"/>
      <c r="Z22" s="1"/>
      <c r="AB22" s="3" t="s">
        <v>278</v>
      </c>
    </row>
    <row r="23" spans="1:28" x14ac:dyDescent="0.25">
      <c r="A23" t="s">
        <v>388</v>
      </c>
      <c r="G23" t="s">
        <v>116</v>
      </c>
      <c r="K23" s="5" t="s">
        <v>47</v>
      </c>
      <c r="M23" s="5" t="s">
        <v>51</v>
      </c>
      <c r="N23" s="4">
        <v>212.4</v>
      </c>
      <c r="O23" s="4">
        <f t="shared" si="0"/>
        <v>106.2</v>
      </c>
      <c r="P23" s="4">
        <v>320</v>
      </c>
      <c r="Q23" s="4">
        <v>95</v>
      </c>
      <c r="R23" s="4"/>
      <c r="S23" s="3" t="s">
        <v>200</v>
      </c>
      <c r="T23" s="4">
        <v>260</v>
      </c>
      <c r="U23" s="4">
        <f t="shared" si="1"/>
        <v>130</v>
      </c>
      <c r="V23" s="4">
        <v>260</v>
      </c>
      <c r="W23" s="4">
        <v>95</v>
      </c>
      <c r="X23" s="1"/>
      <c r="Y23" s="1"/>
      <c r="Z23" s="1"/>
      <c r="AB23" s="3" t="s">
        <v>200</v>
      </c>
    </row>
    <row r="24" spans="1:28" x14ac:dyDescent="0.25">
      <c r="G24" t="s">
        <v>117</v>
      </c>
      <c r="K24" s="5" t="s">
        <v>52</v>
      </c>
      <c r="M24" s="5" t="s">
        <v>54</v>
      </c>
      <c r="N24" s="4">
        <v>200.6</v>
      </c>
      <c r="O24" s="4">
        <f t="shared" si="0"/>
        <v>100.3</v>
      </c>
      <c r="P24" s="4">
        <v>320</v>
      </c>
      <c r="Q24" s="4">
        <v>95</v>
      </c>
      <c r="R24" s="4"/>
      <c r="S24" s="3" t="s">
        <v>161</v>
      </c>
      <c r="T24" s="4">
        <v>180</v>
      </c>
      <c r="U24" s="4">
        <f t="shared" si="1"/>
        <v>90</v>
      </c>
      <c r="V24" s="4">
        <v>180</v>
      </c>
      <c r="W24" s="4">
        <v>95</v>
      </c>
      <c r="X24" s="1"/>
      <c r="Y24" s="1"/>
      <c r="Z24" s="1"/>
      <c r="AB24" s="3" t="s">
        <v>161</v>
      </c>
    </row>
    <row r="25" spans="1:28" x14ac:dyDescent="0.25">
      <c r="G25" t="s">
        <v>118</v>
      </c>
      <c r="K25" s="5" t="s">
        <v>59</v>
      </c>
      <c r="M25" s="5" t="s">
        <v>47</v>
      </c>
      <c r="N25" s="4">
        <v>224.2</v>
      </c>
      <c r="O25" s="4">
        <f t="shared" si="0"/>
        <v>112.1</v>
      </c>
      <c r="P25" s="4">
        <v>320</v>
      </c>
      <c r="Q25" s="4">
        <v>95</v>
      </c>
      <c r="R25" s="4"/>
      <c r="S25" s="3" t="s">
        <v>317</v>
      </c>
      <c r="T25" s="4">
        <v>180</v>
      </c>
      <c r="U25" s="4">
        <f t="shared" si="1"/>
        <v>90</v>
      </c>
      <c r="V25" s="4">
        <v>180</v>
      </c>
      <c r="W25" s="4">
        <v>95</v>
      </c>
      <c r="X25" s="1"/>
      <c r="Y25" s="1"/>
      <c r="Z25" s="1"/>
      <c r="AB25" s="3" t="s">
        <v>317</v>
      </c>
    </row>
    <row r="26" spans="1:28" x14ac:dyDescent="0.25">
      <c r="G26" t="s">
        <v>119</v>
      </c>
      <c r="K26" s="5" t="s">
        <v>53</v>
      </c>
      <c r="M26" s="5" t="s">
        <v>52</v>
      </c>
      <c r="N26" s="4">
        <v>212.4</v>
      </c>
      <c r="O26" s="4">
        <f t="shared" si="0"/>
        <v>106.2</v>
      </c>
      <c r="P26" s="4">
        <v>320</v>
      </c>
      <c r="Q26" s="4">
        <v>95</v>
      </c>
      <c r="R26" s="4"/>
      <c r="S26" s="3" t="s">
        <v>238</v>
      </c>
      <c r="T26" s="4">
        <v>260</v>
      </c>
      <c r="U26" s="4">
        <f t="shared" si="1"/>
        <v>130</v>
      </c>
      <c r="V26" s="4">
        <v>260</v>
      </c>
      <c r="W26" s="4">
        <v>95</v>
      </c>
      <c r="X26" s="1"/>
      <c r="Y26" s="1"/>
      <c r="Z26" s="1"/>
      <c r="AB26" s="3" t="s">
        <v>238</v>
      </c>
    </row>
    <row r="27" spans="1:28" x14ac:dyDescent="0.25">
      <c r="G27" t="s">
        <v>120</v>
      </c>
      <c r="K27" s="5" t="s">
        <v>65</v>
      </c>
      <c r="M27" s="5" t="s">
        <v>59</v>
      </c>
      <c r="N27" s="4">
        <v>200.6</v>
      </c>
      <c r="O27" s="4">
        <f t="shared" si="0"/>
        <v>100.3</v>
      </c>
      <c r="P27" s="4">
        <v>320</v>
      </c>
      <c r="Q27" s="4">
        <v>95</v>
      </c>
      <c r="R27" s="4"/>
      <c r="S27" s="3" t="s">
        <v>253</v>
      </c>
      <c r="T27" s="4">
        <v>310</v>
      </c>
      <c r="U27" s="4">
        <f t="shared" si="1"/>
        <v>155</v>
      </c>
      <c r="V27" s="4">
        <v>310</v>
      </c>
      <c r="W27" s="4">
        <v>95</v>
      </c>
      <c r="X27" s="1"/>
      <c r="Y27" s="1"/>
      <c r="Z27" s="1"/>
      <c r="AB27" s="3" t="s">
        <v>253</v>
      </c>
    </row>
    <row r="28" spans="1:28" x14ac:dyDescent="0.25">
      <c r="G28" t="s">
        <v>121</v>
      </c>
      <c r="K28" s="5" t="s">
        <v>57</v>
      </c>
      <c r="M28" s="5" t="s">
        <v>53</v>
      </c>
      <c r="N28" s="4">
        <v>212.4</v>
      </c>
      <c r="O28" s="4">
        <f t="shared" si="0"/>
        <v>106.2</v>
      </c>
      <c r="P28" s="4">
        <v>320</v>
      </c>
      <c r="Q28" s="4">
        <v>95</v>
      </c>
      <c r="R28" s="4"/>
      <c r="S28" s="3" t="s">
        <v>242</v>
      </c>
      <c r="T28" s="4">
        <v>310</v>
      </c>
      <c r="U28" s="4">
        <f t="shared" si="1"/>
        <v>155</v>
      </c>
      <c r="V28" s="4">
        <v>310</v>
      </c>
      <c r="W28" s="4">
        <v>95</v>
      </c>
      <c r="X28" s="1"/>
      <c r="Y28" s="1"/>
      <c r="Z28" s="1"/>
      <c r="AB28" s="3" t="s">
        <v>400</v>
      </c>
    </row>
    <row r="29" spans="1:28" x14ac:dyDescent="0.25">
      <c r="G29" t="s">
        <v>122</v>
      </c>
      <c r="M29" s="5" t="s">
        <v>65</v>
      </c>
      <c r="N29" s="4">
        <v>200.6</v>
      </c>
      <c r="O29" s="4">
        <f t="shared" si="0"/>
        <v>100.3</v>
      </c>
      <c r="P29" s="4">
        <v>320</v>
      </c>
      <c r="Q29" s="4">
        <v>95</v>
      </c>
      <c r="R29" s="4"/>
      <c r="S29" s="3" t="s">
        <v>254</v>
      </c>
      <c r="T29" s="4">
        <v>310</v>
      </c>
      <c r="U29" s="4">
        <f t="shared" si="1"/>
        <v>155</v>
      </c>
      <c r="V29" s="4">
        <v>310</v>
      </c>
      <c r="W29" s="4">
        <v>95</v>
      </c>
      <c r="X29" s="1"/>
      <c r="Y29" s="1"/>
      <c r="Z29" s="1"/>
      <c r="AB29" s="3" t="s">
        <v>242</v>
      </c>
    </row>
    <row r="30" spans="1:28" x14ac:dyDescent="0.25">
      <c r="G30" t="s">
        <v>401</v>
      </c>
      <c r="M30" s="5" t="s">
        <v>57</v>
      </c>
      <c r="N30" s="4">
        <v>200.6</v>
      </c>
      <c r="O30" s="4">
        <f t="shared" si="0"/>
        <v>100.3</v>
      </c>
      <c r="P30" s="4">
        <v>320</v>
      </c>
      <c r="Q30" s="4">
        <v>95</v>
      </c>
      <c r="R30" s="4"/>
      <c r="S30" s="3" t="s">
        <v>318</v>
      </c>
      <c r="T30" s="4">
        <v>180</v>
      </c>
      <c r="U30" s="4">
        <f t="shared" si="1"/>
        <v>90</v>
      </c>
      <c r="V30" s="4">
        <v>180</v>
      </c>
      <c r="W30" s="4">
        <v>95</v>
      </c>
      <c r="X30" s="1"/>
      <c r="Y30" s="1"/>
      <c r="Z30" s="1"/>
      <c r="AB30" s="3" t="s">
        <v>254</v>
      </c>
    </row>
    <row r="31" spans="1:28" x14ac:dyDescent="0.25">
      <c r="G31" t="s">
        <v>402</v>
      </c>
      <c r="R31" s="4"/>
      <c r="S31" s="3" t="s">
        <v>201</v>
      </c>
      <c r="T31" s="4">
        <v>260</v>
      </c>
      <c r="U31" s="4">
        <f t="shared" si="1"/>
        <v>130</v>
      </c>
      <c r="V31" s="4">
        <v>260</v>
      </c>
      <c r="W31" s="4">
        <v>95</v>
      </c>
      <c r="AB31" s="3" t="s">
        <v>318</v>
      </c>
    </row>
    <row r="32" spans="1:28" x14ac:dyDescent="0.25">
      <c r="G32" t="s">
        <v>123</v>
      </c>
      <c r="R32" s="4"/>
      <c r="S32" s="3" t="s">
        <v>319</v>
      </c>
      <c r="T32" s="4">
        <v>180</v>
      </c>
      <c r="U32" s="4">
        <f t="shared" si="1"/>
        <v>90</v>
      </c>
      <c r="V32" s="4">
        <v>180</v>
      </c>
      <c r="W32" s="4">
        <v>95</v>
      </c>
      <c r="AB32" s="3" t="s">
        <v>201</v>
      </c>
    </row>
    <row r="33" spans="7:28" x14ac:dyDescent="0.25">
      <c r="G33" t="s">
        <v>124</v>
      </c>
      <c r="R33" s="4"/>
      <c r="S33" s="3" t="s">
        <v>202</v>
      </c>
      <c r="T33" s="4">
        <v>260</v>
      </c>
      <c r="U33" s="4">
        <f t="shared" si="1"/>
        <v>130</v>
      </c>
      <c r="V33" s="4">
        <v>260</v>
      </c>
      <c r="W33" s="4">
        <v>95</v>
      </c>
      <c r="AB33" s="3" t="s">
        <v>319</v>
      </c>
    </row>
    <row r="34" spans="7:28" x14ac:dyDescent="0.25">
      <c r="G34" t="s">
        <v>125</v>
      </c>
      <c r="R34" s="4"/>
      <c r="S34" s="3" t="s">
        <v>184</v>
      </c>
      <c r="T34" s="4">
        <v>260</v>
      </c>
      <c r="U34" s="4">
        <f t="shared" si="1"/>
        <v>130</v>
      </c>
      <c r="V34" s="4">
        <v>260</v>
      </c>
      <c r="W34" s="4">
        <v>95</v>
      </c>
      <c r="AB34" s="3" t="s">
        <v>202</v>
      </c>
    </row>
    <row r="35" spans="7:28" x14ac:dyDescent="0.25">
      <c r="G35" t="s">
        <v>126</v>
      </c>
      <c r="R35" s="4"/>
      <c r="S35" s="3" t="s">
        <v>203</v>
      </c>
      <c r="T35" s="4">
        <v>260</v>
      </c>
      <c r="U35" s="4">
        <f t="shared" ref="U35:U66" si="2">T35/2</f>
        <v>130</v>
      </c>
      <c r="V35" s="4">
        <v>260</v>
      </c>
      <c r="W35" s="4">
        <v>95</v>
      </c>
      <c r="AB35" s="3" t="s">
        <v>184</v>
      </c>
    </row>
    <row r="36" spans="7:28" x14ac:dyDescent="0.25">
      <c r="G36" t="s">
        <v>127</v>
      </c>
      <c r="R36" s="4"/>
      <c r="S36" s="3" t="s">
        <v>255</v>
      </c>
      <c r="T36" s="4">
        <v>310</v>
      </c>
      <c r="U36" s="4">
        <f t="shared" si="2"/>
        <v>155</v>
      </c>
      <c r="V36" s="4">
        <v>310</v>
      </c>
      <c r="W36" s="4">
        <v>95</v>
      </c>
      <c r="AB36" s="3" t="s">
        <v>203</v>
      </c>
    </row>
    <row r="37" spans="7:28" x14ac:dyDescent="0.25">
      <c r="G37" t="s">
        <v>128</v>
      </c>
      <c r="R37" s="4"/>
      <c r="S37" s="3" t="s">
        <v>204</v>
      </c>
      <c r="T37" s="4">
        <v>260</v>
      </c>
      <c r="U37" s="4">
        <f t="shared" si="2"/>
        <v>130</v>
      </c>
      <c r="V37" s="4">
        <v>260</v>
      </c>
      <c r="W37" s="4">
        <v>95</v>
      </c>
      <c r="AB37" s="3" t="s">
        <v>255</v>
      </c>
    </row>
    <row r="38" spans="7:28" x14ac:dyDescent="0.25">
      <c r="G38" t="s">
        <v>129</v>
      </c>
      <c r="R38" s="4"/>
      <c r="S38" s="3" t="s">
        <v>288</v>
      </c>
      <c r="T38" s="4">
        <v>370</v>
      </c>
      <c r="U38" s="4">
        <f t="shared" si="2"/>
        <v>185</v>
      </c>
      <c r="V38" s="4">
        <v>370</v>
      </c>
      <c r="W38" s="4">
        <v>95</v>
      </c>
      <c r="AB38" s="3" t="s">
        <v>204</v>
      </c>
    </row>
    <row r="39" spans="7:28" x14ac:dyDescent="0.25">
      <c r="G39" t="s">
        <v>130</v>
      </c>
      <c r="R39" s="4"/>
      <c r="S39" s="3" t="s">
        <v>205</v>
      </c>
      <c r="T39" s="4">
        <v>260</v>
      </c>
      <c r="U39" s="4">
        <f t="shared" si="2"/>
        <v>130</v>
      </c>
      <c r="V39" s="4">
        <v>260</v>
      </c>
      <c r="W39" s="4">
        <v>95</v>
      </c>
      <c r="AB39" s="3" t="s">
        <v>288</v>
      </c>
    </row>
    <row r="40" spans="7:28" x14ac:dyDescent="0.25">
      <c r="G40" t="s">
        <v>131</v>
      </c>
      <c r="R40" s="4"/>
      <c r="S40" s="3" t="s">
        <v>320</v>
      </c>
      <c r="T40" s="4">
        <v>180</v>
      </c>
      <c r="U40" s="4">
        <f t="shared" si="2"/>
        <v>90</v>
      </c>
      <c r="V40" s="4">
        <v>180</v>
      </c>
      <c r="W40" s="4">
        <v>95</v>
      </c>
      <c r="AB40" s="3" t="s">
        <v>205</v>
      </c>
    </row>
    <row r="41" spans="7:28" x14ac:dyDescent="0.25">
      <c r="G41" t="s">
        <v>132</v>
      </c>
      <c r="R41" s="4"/>
      <c r="S41" s="3" t="s">
        <v>206</v>
      </c>
      <c r="T41" s="4">
        <v>260</v>
      </c>
      <c r="U41" s="4">
        <f t="shared" si="2"/>
        <v>130</v>
      </c>
      <c r="V41" s="4">
        <v>260</v>
      </c>
      <c r="W41" s="4">
        <v>95</v>
      </c>
      <c r="AB41" s="3" t="s">
        <v>320</v>
      </c>
    </row>
    <row r="42" spans="7:28" x14ac:dyDescent="0.25">
      <c r="G42" t="s">
        <v>133</v>
      </c>
      <c r="R42" s="4"/>
      <c r="S42" s="3" t="s">
        <v>185</v>
      </c>
      <c r="T42" s="4">
        <v>260</v>
      </c>
      <c r="U42" s="4">
        <f t="shared" si="2"/>
        <v>130</v>
      </c>
      <c r="V42" s="4">
        <v>260</v>
      </c>
      <c r="W42" s="4">
        <v>95</v>
      </c>
      <c r="AB42" s="3" t="s">
        <v>206</v>
      </c>
    </row>
    <row r="43" spans="7:28" x14ac:dyDescent="0.25">
      <c r="G43" t="s">
        <v>134</v>
      </c>
      <c r="R43" s="4"/>
      <c r="S43" s="3" t="s">
        <v>243</v>
      </c>
      <c r="T43" s="4">
        <v>310</v>
      </c>
      <c r="U43" s="4">
        <f t="shared" si="2"/>
        <v>155</v>
      </c>
      <c r="V43" s="4">
        <v>310</v>
      </c>
      <c r="W43" s="4">
        <v>95</v>
      </c>
      <c r="AB43" s="3" t="s">
        <v>185</v>
      </c>
    </row>
    <row r="44" spans="7:28" x14ac:dyDescent="0.25">
      <c r="G44" t="s">
        <v>135</v>
      </c>
      <c r="R44" s="4"/>
      <c r="S44" s="3" t="s">
        <v>207</v>
      </c>
      <c r="T44" s="4">
        <v>260</v>
      </c>
      <c r="U44" s="4">
        <f t="shared" si="2"/>
        <v>130</v>
      </c>
      <c r="V44" s="4">
        <v>260</v>
      </c>
      <c r="W44" s="4">
        <v>95</v>
      </c>
      <c r="AB44" s="3" t="s">
        <v>243</v>
      </c>
    </row>
    <row r="45" spans="7:28" x14ac:dyDescent="0.25">
      <c r="G45" t="s">
        <v>136</v>
      </c>
      <c r="R45" s="4"/>
      <c r="S45" s="3" t="s">
        <v>162</v>
      </c>
      <c r="T45" s="4">
        <v>180</v>
      </c>
      <c r="U45" s="4">
        <f t="shared" si="2"/>
        <v>90</v>
      </c>
      <c r="V45" s="4">
        <v>180</v>
      </c>
      <c r="W45" s="4">
        <v>95</v>
      </c>
      <c r="AB45" s="3" t="s">
        <v>207</v>
      </c>
    </row>
    <row r="46" spans="7:28" x14ac:dyDescent="0.25">
      <c r="G46" t="s">
        <v>137</v>
      </c>
      <c r="R46" s="4"/>
      <c r="S46" s="3" t="s">
        <v>256</v>
      </c>
      <c r="T46" s="4">
        <v>310</v>
      </c>
      <c r="U46" s="4">
        <f t="shared" si="2"/>
        <v>155</v>
      </c>
      <c r="V46" s="4">
        <v>310</v>
      </c>
      <c r="W46" s="4">
        <v>95</v>
      </c>
      <c r="AB46" s="3" t="s">
        <v>162</v>
      </c>
    </row>
    <row r="47" spans="7:28" x14ac:dyDescent="0.25">
      <c r="G47" t="s">
        <v>138</v>
      </c>
      <c r="R47" s="4"/>
      <c r="S47" s="3" t="s">
        <v>298</v>
      </c>
      <c r="T47" s="4">
        <v>370</v>
      </c>
      <c r="U47" s="4">
        <f t="shared" si="2"/>
        <v>185</v>
      </c>
      <c r="V47" s="4">
        <v>370</v>
      </c>
      <c r="W47" s="4">
        <v>95</v>
      </c>
      <c r="AB47" s="3" t="s">
        <v>256</v>
      </c>
    </row>
    <row r="48" spans="7:28" x14ac:dyDescent="0.25">
      <c r="G48" t="s">
        <v>139</v>
      </c>
      <c r="R48" s="4"/>
      <c r="S48" s="3" t="s">
        <v>257</v>
      </c>
      <c r="T48" s="4">
        <v>310</v>
      </c>
      <c r="U48" s="4">
        <f t="shared" si="2"/>
        <v>155</v>
      </c>
      <c r="V48" s="4">
        <v>310</v>
      </c>
      <c r="W48" s="4">
        <v>95</v>
      </c>
      <c r="AB48" s="3" t="s">
        <v>298</v>
      </c>
    </row>
    <row r="49" spans="7:28" x14ac:dyDescent="0.25">
      <c r="G49" t="s">
        <v>140</v>
      </c>
      <c r="R49" s="4"/>
      <c r="S49" s="3" t="s">
        <v>321</v>
      </c>
      <c r="T49" s="4">
        <v>180</v>
      </c>
      <c r="U49" s="4">
        <f t="shared" si="2"/>
        <v>90</v>
      </c>
      <c r="V49" s="4">
        <v>180</v>
      </c>
      <c r="W49" s="4">
        <v>95</v>
      </c>
      <c r="AB49" s="3" t="s">
        <v>257</v>
      </c>
    </row>
    <row r="50" spans="7:28" x14ac:dyDescent="0.25">
      <c r="G50" t="s">
        <v>141</v>
      </c>
      <c r="R50" s="4"/>
      <c r="S50" s="3" t="s">
        <v>279</v>
      </c>
      <c r="T50" s="4">
        <v>370</v>
      </c>
      <c r="U50" s="4">
        <f t="shared" si="2"/>
        <v>185</v>
      </c>
      <c r="V50" s="4">
        <v>370</v>
      </c>
      <c r="W50" s="4">
        <v>95</v>
      </c>
      <c r="AB50" s="3" t="s">
        <v>321</v>
      </c>
    </row>
    <row r="51" spans="7:28" x14ac:dyDescent="0.25">
      <c r="G51" t="s">
        <v>142</v>
      </c>
      <c r="R51" s="4"/>
      <c r="S51" s="3" t="s">
        <v>258</v>
      </c>
      <c r="T51" s="4">
        <v>310</v>
      </c>
      <c r="U51" s="4">
        <f t="shared" si="2"/>
        <v>155</v>
      </c>
      <c r="V51" s="4">
        <v>310</v>
      </c>
      <c r="W51" s="4">
        <v>95</v>
      </c>
      <c r="AB51" s="3" t="s">
        <v>279</v>
      </c>
    </row>
    <row r="52" spans="7:28" x14ac:dyDescent="0.25">
      <c r="G52" t="s">
        <v>143</v>
      </c>
      <c r="R52" s="4"/>
      <c r="S52" s="3" t="s">
        <v>289</v>
      </c>
      <c r="T52" s="4">
        <v>370</v>
      </c>
      <c r="U52" s="4">
        <f t="shared" si="2"/>
        <v>185</v>
      </c>
      <c r="V52" s="4">
        <v>370</v>
      </c>
      <c r="W52" s="4">
        <v>95</v>
      </c>
      <c r="AB52" s="3" t="s">
        <v>258</v>
      </c>
    </row>
    <row r="53" spans="7:28" x14ac:dyDescent="0.25">
      <c r="G53" t="s">
        <v>144</v>
      </c>
      <c r="R53" s="4"/>
      <c r="S53" s="3" t="s">
        <v>244</v>
      </c>
      <c r="T53" s="4">
        <v>310</v>
      </c>
      <c r="U53" s="4">
        <f t="shared" si="2"/>
        <v>155</v>
      </c>
      <c r="V53" s="4">
        <v>310</v>
      </c>
      <c r="W53" s="4">
        <v>95</v>
      </c>
      <c r="AB53" s="3" t="s">
        <v>289</v>
      </c>
    </row>
    <row r="54" spans="7:28" x14ac:dyDescent="0.25">
      <c r="G54" t="s">
        <v>145</v>
      </c>
      <c r="R54" s="4"/>
      <c r="S54" s="3" t="s">
        <v>208</v>
      </c>
      <c r="T54" s="4">
        <v>260</v>
      </c>
      <c r="U54" s="4">
        <f t="shared" si="2"/>
        <v>130</v>
      </c>
      <c r="V54" s="4">
        <v>260</v>
      </c>
      <c r="W54" s="4">
        <v>95</v>
      </c>
      <c r="AB54" s="3" t="s">
        <v>244</v>
      </c>
    </row>
    <row r="55" spans="7:28" x14ac:dyDescent="0.25">
      <c r="G55" t="s">
        <v>146</v>
      </c>
      <c r="R55" s="4"/>
      <c r="S55" s="3" t="s">
        <v>209</v>
      </c>
      <c r="T55" s="4">
        <v>260</v>
      </c>
      <c r="U55" s="4">
        <f t="shared" si="2"/>
        <v>130</v>
      </c>
      <c r="V55" s="4">
        <v>260</v>
      </c>
      <c r="W55" s="4">
        <v>95</v>
      </c>
      <c r="AB55" s="3" t="s">
        <v>208</v>
      </c>
    </row>
    <row r="56" spans="7:28" x14ac:dyDescent="0.25">
      <c r="G56" t="s">
        <v>147</v>
      </c>
      <c r="R56" s="4"/>
      <c r="S56" s="3" t="s">
        <v>322</v>
      </c>
      <c r="T56" s="4">
        <v>180</v>
      </c>
      <c r="U56" s="4">
        <f t="shared" si="2"/>
        <v>90</v>
      </c>
      <c r="V56" s="4">
        <v>180</v>
      </c>
      <c r="W56" s="4">
        <v>95</v>
      </c>
      <c r="AB56" s="3" t="s">
        <v>209</v>
      </c>
    </row>
    <row r="57" spans="7:28" x14ac:dyDescent="0.25">
      <c r="G57" t="s">
        <v>148</v>
      </c>
      <c r="R57" s="4"/>
      <c r="S57" s="3" t="s">
        <v>259</v>
      </c>
      <c r="T57" s="4">
        <v>310</v>
      </c>
      <c r="U57" s="4">
        <f t="shared" si="2"/>
        <v>155</v>
      </c>
      <c r="V57" s="4">
        <v>310</v>
      </c>
      <c r="W57" s="4">
        <v>95</v>
      </c>
      <c r="AB57" s="3" t="s">
        <v>322</v>
      </c>
    </row>
    <row r="58" spans="7:28" x14ac:dyDescent="0.25">
      <c r="G58" t="s">
        <v>149</v>
      </c>
      <c r="R58" s="4"/>
      <c r="S58" s="3" t="s">
        <v>163</v>
      </c>
      <c r="T58" s="4">
        <v>180</v>
      </c>
      <c r="U58" s="4">
        <f t="shared" si="2"/>
        <v>90</v>
      </c>
      <c r="V58" s="4">
        <v>180</v>
      </c>
      <c r="W58" s="4">
        <v>95</v>
      </c>
      <c r="AB58" s="3" t="s">
        <v>259</v>
      </c>
    </row>
    <row r="59" spans="7:28" x14ac:dyDescent="0.25">
      <c r="G59" t="s">
        <v>150</v>
      </c>
      <c r="R59" s="4"/>
      <c r="S59" s="3" t="s">
        <v>210</v>
      </c>
      <c r="T59" s="4">
        <v>260</v>
      </c>
      <c r="U59" s="4">
        <f t="shared" si="2"/>
        <v>130</v>
      </c>
      <c r="V59" s="4">
        <v>260</v>
      </c>
      <c r="W59" s="4">
        <v>95</v>
      </c>
      <c r="AB59" s="3" t="s">
        <v>163</v>
      </c>
    </row>
    <row r="60" spans="7:28" x14ac:dyDescent="0.25">
      <c r="G60" t="s">
        <v>151</v>
      </c>
      <c r="R60" s="4"/>
      <c r="S60" s="3" t="s">
        <v>323</v>
      </c>
      <c r="T60" s="4">
        <v>180</v>
      </c>
      <c r="U60" s="4">
        <f t="shared" si="2"/>
        <v>90</v>
      </c>
      <c r="V60" s="4">
        <v>180</v>
      </c>
      <c r="W60" s="4">
        <v>95</v>
      </c>
      <c r="AB60" s="3" t="s">
        <v>210</v>
      </c>
    </row>
    <row r="61" spans="7:28" x14ac:dyDescent="0.25">
      <c r="G61" t="s">
        <v>152</v>
      </c>
      <c r="R61" s="4"/>
      <c r="S61" s="3" t="s">
        <v>299</v>
      </c>
      <c r="T61" s="4">
        <v>370</v>
      </c>
      <c r="U61" s="4">
        <f t="shared" si="2"/>
        <v>185</v>
      </c>
      <c r="V61" s="4">
        <v>370</v>
      </c>
      <c r="W61" s="4">
        <v>95</v>
      </c>
      <c r="AB61" s="3" t="s">
        <v>323</v>
      </c>
    </row>
    <row r="62" spans="7:28" x14ac:dyDescent="0.25">
      <c r="G62" t="s">
        <v>153</v>
      </c>
      <c r="R62" s="4"/>
      <c r="S62" s="3" t="s">
        <v>387</v>
      </c>
      <c r="T62" s="4">
        <v>370</v>
      </c>
      <c r="U62" s="4">
        <f t="shared" si="2"/>
        <v>185</v>
      </c>
      <c r="V62" s="4">
        <v>370</v>
      </c>
      <c r="W62" s="4">
        <v>95</v>
      </c>
      <c r="AB62" s="3" t="s">
        <v>299</v>
      </c>
    </row>
    <row r="63" spans="7:28" x14ac:dyDescent="0.25">
      <c r="G63" t="s">
        <v>154</v>
      </c>
      <c r="R63" s="4"/>
      <c r="S63" s="3" t="s">
        <v>186</v>
      </c>
      <c r="T63" s="4">
        <v>260</v>
      </c>
      <c r="U63" s="4">
        <f t="shared" si="2"/>
        <v>130</v>
      </c>
      <c r="V63" s="4">
        <v>260</v>
      </c>
      <c r="W63" s="4">
        <v>95</v>
      </c>
      <c r="AB63" s="3" t="s">
        <v>387</v>
      </c>
    </row>
    <row r="64" spans="7:28" x14ac:dyDescent="0.25">
      <c r="G64" t="s">
        <v>155</v>
      </c>
      <c r="R64" s="4"/>
      <c r="S64" s="3" t="s">
        <v>211</v>
      </c>
      <c r="T64" s="4">
        <v>260</v>
      </c>
      <c r="U64" s="4">
        <f t="shared" si="2"/>
        <v>130</v>
      </c>
      <c r="V64" s="4">
        <v>260</v>
      </c>
      <c r="W64" s="4">
        <v>95</v>
      </c>
      <c r="AB64" s="3" t="s">
        <v>186</v>
      </c>
    </row>
    <row r="65" spans="18:28" x14ac:dyDescent="0.25">
      <c r="R65" s="4"/>
      <c r="S65" s="3" t="s">
        <v>260</v>
      </c>
      <c r="T65" s="4">
        <v>310</v>
      </c>
      <c r="U65" s="4">
        <f t="shared" si="2"/>
        <v>155</v>
      </c>
      <c r="V65" s="4">
        <v>310</v>
      </c>
      <c r="W65" s="4">
        <v>95</v>
      </c>
      <c r="AB65" s="3" t="s">
        <v>211</v>
      </c>
    </row>
    <row r="66" spans="18:28" x14ac:dyDescent="0.25">
      <c r="R66" s="4"/>
      <c r="S66" s="3" t="s">
        <v>324</v>
      </c>
      <c r="T66" s="4">
        <v>180</v>
      </c>
      <c r="U66" s="4">
        <f t="shared" si="2"/>
        <v>90</v>
      </c>
      <c r="V66" s="4">
        <v>180</v>
      </c>
      <c r="W66" s="4">
        <v>95</v>
      </c>
      <c r="AB66" s="3" t="s">
        <v>260</v>
      </c>
    </row>
    <row r="67" spans="18:28" x14ac:dyDescent="0.25">
      <c r="R67" s="4"/>
      <c r="S67" s="3" t="s">
        <v>290</v>
      </c>
      <c r="T67" s="4">
        <v>370</v>
      </c>
      <c r="U67" s="4">
        <f t="shared" ref="U67:U98" si="3">T67/2</f>
        <v>185</v>
      </c>
      <c r="V67" s="4">
        <v>370</v>
      </c>
      <c r="W67" s="4">
        <v>95</v>
      </c>
      <c r="AB67" s="3" t="s">
        <v>324</v>
      </c>
    </row>
    <row r="68" spans="18:28" x14ac:dyDescent="0.25">
      <c r="R68" s="4"/>
      <c r="S68" s="3" t="s">
        <v>300</v>
      </c>
      <c r="T68" s="4">
        <v>370</v>
      </c>
      <c r="U68" s="4">
        <f t="shared" si="3"/>
        <v>185</v>
      </c>
      <c r="V68" s="4">
        <v>370</v>
      </c>
      <c r="W68" s="4">
        <v>95</v>
      </c>
      <c r="AB68" s="3" t="s">
        <v>290</v>
      </c>
    </row>
    <row r="69" spans="18:28" x14ac:dyDescent="0.25">
      <c r="R69" s="4"/>
      <c r="S69" s="3" t="s">
        <v>261</v>
      </c>
      <c r="T69" s="4">
        <v>310</v>
      </c>
      <c r="U69" s="4">
        <f t="shared" si="3"/>
        <v>155</v>
      </c>
      <c r="V69" s="4">
        <v>310</v>
      </c>
      <c r="W69" s="4">
        <v>95</v>
      </c>
      <c r="AB69" s="3" t="s">
        <v>300</v>
      </c>
    </row>
    <row r="70" spans="18:28" x14ac:dyDescent="0.25">
      <c r="R70" s="4"/>
      <c r="S70" s="3" t="s">
        <v>325</v>
      </c>
      <c r="T70" s="4">
        <v>180</v>
      </c>
      <c r="U70" s="4">
        <f t="shared" si="3"/>
        <v>90</v>
      </c>
      <c r="V70" s="4">
        <v>180</v>
      </c>
      <c r="W70" s="4">
        <v>95</v>
      </c>
      <c r="AB70" s="3" t="s">
        <v>261</v>
      </c>
    </row>
    <row r="71" spans="18:28" x14ac:dyDescent="0.25">
      <c r="R71" s="4"/>
      <c r="S71" s="3" t="s">
        <v>212</v>
      </c>
      <c r="T71" s="4">
        <v>260</v>
      </c>
      <c r="U71" s="4">
        <f t="shared" si="3"/>
        <v>130</v>
      </c>
      <c r="V71" s="4">
        <v>260</v>
      </c>
      <c r="W71" s="4">
        <v>95</v>
      </c>
      <c r="AB71" s="3" t="s">
        <v>325</v>
      </c>
    </row>
    <row r="72" spans="18:28" x14ac:dyDescent="0.25">
      <c r="R72" s="4"/>
      <c r="S72" s="3" t="s">
        <v>213</v>
      </c>
      <c r="T72" s="4">
        <v>260</v>
      </c>
      <c r="U72" s="4">
        <f t="shared" si="3"/>
        <v>130</v>
      </c>
      <c r="V72" s="4">
        <v>260</v>
      </c>
      <c r="W72" s="4">
        <v>95</v>
      </c>
      <c r="AB72" s="3" t="s">
        <v>212</v>
      </c>
    </row>
    <row r="73" spans="18:28" x14ac:dyDescent="0.25">
      <c r="R73" s="4"/>
      <c r="S73" s="3" t="s">
        <v>280</v>
      </c>
      <c r="T73" s="4">
        <v>370</v>
      </c>
      <c r="U73" s="4">
        <f t="shared" si="3"/>
        <v>185</v>
      </c>
      <c r="V73" s="4">
        <v>370</v>
      </c>
      <c r="W73" s="4">
        <v>95</v>
      </c>
      <c r="AB73" s="3" t="s">
        <v>213</v>
      </c>
    </row>
    <row r="74" spans="18:28" x14ac:dyDescent="0.25">
      <c r="R74" s="4"/>
      <c r="S74" s="3" t="s">
        <v>291</v>
      </c>
      <c r="T74" s="4">
        <v>370</v>
      </c>
      <c r="U74" s="4">
        <f t="shared" si="3"/>
        <v>185</v>
      </c>
      <c r="V74" s="4">
        <v>370</v>
      </c>
      <c r="W74" s="4">
        <v>95</v>
      </c>
      <c r="AB74" s="3" t="s">
        <v>280</v>
      </c>
    </row>
    <row r="75" spans="18:28" x14ac:dyDescent="0.25">
      <c r="R75" s="4"/>
      <c r="S75" s="3" t="s">
        <v>245</v>
      </c>
      <c r="T75" s="4">
        <v>310</v>
      </c>
      <c r="U75" s="4">
        <f t="shared" si="3"/>
        <v>155</v>
      </c>
      <c r="V75" s="4">
        <v>310</v>
      </c>
      <c r="W75" s="4">
        <v>95</v>
      </c>
      <c r="AB75" s="3" t="s">
        <v>291</v>
      </c>
    </row>
    <row r="76" spans="18:28" x14ac:dyDescent="0.25">
      <c r="R76" s="4"/>
      <c r="S76" s="3" t="s">
        <v>164</v>
      </c>
      <c r="T76" s="4">
        <v>180</v>
      </c>
      <c r="U76" s="4">
        <f t="shared" si="3"/>
        <v>90</v>
      </c>
      <c r="V76" s="4">
        <v>180</v>
      </c>
      <c r="W76" s="4">
        <v>95</v>
      </c>
      <c r="AB76" s="3" t="s">
        <v>245</v>
      </c>
    </row>
    <row r="77" spans="18:28" x14ac:dyDescent="0.25">
      <c r="R77" s="4"/>
      <c r="S77" s="3" t="s">
        <v>190</v>
      </c>
      <c r="T77" s="4">
        <v>180</v>
      </c>
      <c r="U77" s="4">
        <f t="shared" si="3"/>
        <v>90</v>
      </c>
      <c r="V77" s="4">
        <v>180</v>
      </c>
      <c r="W77" s="4">
        <v>95</v>
      </c>
      <c r="AB77" s="3" t="s">
        <v>164</v>
      </c>
    </row>
    <row r="78" spans="18:28" x14ac:dyDescent="0.25">
      <c r="R78" s="4"/>
      <c r="S78" s="3" t="s">
        <v>326</v>
      </c>
      <c r="T78" s="4">
        <v>180</v>
      </c>
      <c r="U78" s="4">
        <f t="shared" si="3"/>
        <v>90</v>
      </c>
      <c r="V78" s="4">
        <v>180</v>
      </c>
      <c r="W78" s="4">
        <v>95</v>
      </c>
      <c r="AB78" s="3" t="s">
        <v>190</v>
      </c>
    </row>
    <row r="79" spans="18:28" x14ac:dyDescent="0.25">
      <c r="R79" s="4"/>
      <c r="S79" s="3" t="s">
        <v>239</v>
      </c>
      <c r="T79" s="4">
        <v>260</v>
      </c>
      <c r="U79" s="4">
        <f t="shared" si="3"/>
        <v>130</v>
      </c>
      <c r="V79" s="4">
        <v>260</v>
      </c>
      <c r="W79" s="4">
        <v>95</v>
      </c>
      <c r="AB79" s="3" t="s">
        <v>326</v>
      </c>
    </row>
    <row r="80" spans="18:28" x14ac:dyDescent="0.25">
      <c r="R80" s="4"/>
      <c r="S80" s="3" t="s">
        <v>214</v>
      </c>
      <c r="T80" s="4">
        <v>260</v>
      </c>
      <c r="U80" s="4">
        <f t="shared" si="3"/>
        <v>130</v>
      </c>
      <c r="V80" s="4">
        <v>260</v>
      </c>
      <c r="W80" s="4">
        <v>95</v>
      </c>
      <c r="AB80" s="3" t="s">
        <v>239</v>
      </c>
    </row>
    <row r="81" spans="18:28" x14ac:dyDescent="0.25">
      <c r="R81" s="4"/>
      <c r="S81" s="3" t="s">
        <v>327</v>
      </c>
      <c r="T81" s="4">
        <v>180</v>
      </c>
      <c r="U81" s="4">
        <f t="shared" si="3"/>
        <v>90</v>
      </c>
      <c r="V81" s="4">
        <v>180</v>
      </c>
      <c r="W81" s="4">
        <v>95</v>
      </c>
      <c r="AB81" s="3" t="s">
        <v>214</v>
      </c>
    </row>
    <row r="82" spans="18:28" x14ac:dyDescent="0.25">
      <c r="R82" s="4"/>
      <c r="S82" s="3" t="s">
        <v>301</v>
      </c>
      <c r="T82" s="4">
        <v>370</v>
      </c>
      <c r="U82" s="4">
        <f t="shared" si="3"/>
        <v>185</v>
      </c>
      <c r="V82" s="4">
        <v>370</v>
      </c>
      <c r="W82" s="4">
        <v>95</v>
      </c>
      <c r="AB82" s="3" t="s">
        <v>327</v>
      </c>
    </row>
    <row r="83" spans="18:28" x14ac:dyDescent="0.25">
      <c r="R83" s="4"/>
      <c r="S83" s="3" t="s">
        <v>215</v>
      </c>
      <c r="T83" s="4">
        <v>260</v>
      </c>
      <c r="U83" s="4">
        <f t="shared" si="3"/>
        <v>130</v>
      </c>
      <c r="V83" s="4">
        <v>260</v>
      </c>
      <c r="W83" s="4">
        <v>95</v>
      </c>
      <c r="AB83" s="3" t="s">
        <v>301</v>
      </c>
    </row>
    <row r="84" spans="18:28" x14ac:dyDescent="0.25">
      <c r="R84" s="4"/>
      <c r="S84" s="3" t="s">
        <v>216</v>
      </c>
      <c r="T84" s="4">
        <v>260</v>
      </c>
      <c r="U84" s="4">
        <f t="shared" si="3"/>
        <v>130</v>
      </c>
      <c r="V84" s="4">
        <v>260</v>
      </c>
      <c r="W84" s="4">
        <v>95</v>
      </c>
      <c r="AB84" s="3" t="s">
        <v>215</v>
      </c>
    </row>
    <row r="85" spans="18:28" x14ac:dyDescent="0.25">
      <c r="R85" s="4"/>
      <c r="S85" s="3" t="s">
        <v>380</v>
      </c>
      <c r="T85" s="4">
        <v>260</v>
      </c>
      <c r="U85" s="4">
        <f t="shared" si="3"/>
        <v>130</v>
      </c>
      <c r="V85" s="4">
        <v>260</v>
      </c>
      <c r="W85" s="4">
        <v>95</v>
      </c>
      <c r="AB85" s="3" t="s">
        <v>216</v>
      </c>
    </row>
    <row r="86" spans="18:28" x14ac:dyDescent="0.25">
      <c r="R86" s="4"/>
      <c r="S86" s="3" t="s">
        <v>217</v>
      </c>
      <c r="T86" s="4">
        <v>260</v>
      </c>
      <c r="U86" s="4">
        <f t="shared" si="3"/>
        <v>130</v>
      </c>
      <c r="V86" s="4">
        <v>260</v>
      </c>
      <c r="W86" s="4">
        <v>95</v>
      </c>
      <c r="AB86" s="3" t="s">
        <v>380</v>
      </c>
    </row>
    <row r="87" spans="18:28" x14ac:dyDescent="0.25">
      <c r="R87" s="4"/>
      <c r="S87" s="3" t="s">
        <v>165</v>
      </c>
      <c r="T87" s="4">
        <v>180</v>
      </c>
      <c r="U87" s="4">
        <f t="shared" si="3"/>
        <v>90</v>
      </c>
      <c r="V87" s="4">
        <v>180</v>
      </c>
      <c r="W87" s="4">
        <v>95</v>
      </c>
      <c r="AB87" s="3" t="s">
        <v>217</v>
      </c>
    </row>
    <row r="88" spans="18:28" x14ac:dyDescent="0.25">
      <c r="R88" s="4"/>
      <c r="S88" s="3" t="s">
        <v>328</v>
      </c>
      <c r="T88" s="4">
        <v>180</v>
      </c>
      <c r="U88" s="4">
        <f t="shared" si="3"/>
        <v>90</v>
      </c>
      <c r="V88" s="4">
        <v>180</v>
      </c>
      <c r="W88" s="4">
        <v>95</v>
      </c>
      <c r="AB88" s="3" t="s">
        <v>165</v>
      </c>
    </row>
    <row r="89" spans="18:28" x14ac:dyDescent="0.25">
      <c r="R89" s="4"/>
      <c r="S89" s="3" t="s">
        <v>329</v>
      </c>
      <c r="T89" s="4">
        <v>180</v>
      </c>
      <c r="U89" s="4">
        <f t="shared" si="3"/>
        <v>90</v>
      </c>
      <c r="V89" s="4">
        <v>180</v>
      </c>
      <c r="W89" s="4">
        <v>95</v>
      </c>
      <c r="AB89" s="3" t="s">
        <v>328</v>
      </c>
    </row>
    <row r="90" spans="18:28" x14ac:dyDescent="0.25">
      <c r="R90" s="4"/>
      <c r="S90" s="3" t="s">
        <v>308</v>
      </c>
      <c r="T90" s="4">
        <v>370</v>
      </c>
      <c r="U90" s="4">
        <f t="shared" si="3"/>
        <v>185</v>
      </c>
      <c r="V90" s="4">
        <v>370</v>
      </c>
      <c r="W90" s="4">
        <v>95</v>
      </c>
      <c r="AB90" s="3" t="s">
        <v>329</v>
      </c>
    </row>
    <row r="91" spans="18:28" x14ac:dyDescent="0.25">
      <c r="R91" s="4"/>
      <c r="S91" s="3" t="s">
        <v>281</v>
      </c>
      <c r="T91" s="4">
        <v>370</v>
      </c>
      <c r="U91" s="4">
        <f t="shared" si="3"/>
        <v>185</v>
      </c>
      <c r="V91" s="4">
        <v>370</v>
      </c>
      <c r="W91" s="4">
        <v>95</v>
      </c>
      <c r="AB91" s="3" t="s">
        <v>308</v>
      </c>
    </row>
    <row r="92" spans="18:28" x14ac:dyDescent="0.25">
      <c r="R92" s="4"/>
      <c r="S92" s="3" t="s">
        <v>292</v>
      </c>
      <c r="T92" s="4">
        <v>370</v>
      </c>
      <c r="U92" s="4">
        <f t="shared" si="3"/>
        <v>185</v>
      </c>
      <c r="V92" s="4">
        <v>370</v>
      </c>
      <c r="W92" s="4">
        <v>95</v>
      </c>
      <c r="AB92" s="3" t="s">
        <v>281</v>
      </c>
    </row>
    <row r="93" spans="18:28" x14ac:dyDescent="0.25">
      <c r="R93" s="4"/>
      <c r="S93" s="3" t="s">
        <v>302</v>
      </c>
      <c r="T93" s="4">
        <v>370</v>
      </c>
      <c r="U93" s="4">
        <f t="shared" si="3"/>
        <v>185</v>
      </c>
      <c r="V93" s="4">
        <v>370</v>
      </c>
      <c r="W93" s="4">
        <v>95</v>
      </c>
      <c r="AB93" s="3" t="s">
        <v>292</v>
      </c>
    </row>
    <row r="94" spans="18:28" x14ac:dyDescent="0.25">
      <c r="R94" s="4"/>
      <c r="S94" s="3" t="s">
        <v>262</v>
      </c>
      <c r="T94" s="4">
        <v>310</v>
      </c>
      <c r="U94" s="4">
        <f t="shared" si="3"/>
        <v>155</v>
      </c>
      <c r="V94" s="4">
        <v>310</v>
      </c>
      <c r="W94" s="4">
        <v>95</v>
      </c>
      <c r="AB94" s="3" t="s">
        <v>302</v>
      </c>
    </row>
    <row r="95" spans="18:28" x14ac:dyDescent="0.25">
      <c r="R95" s="4"/>
      <c r="S95" s="3" t="s">
        <v>309</v>
      </c>
      <c r="T95" s="4">
        <v>370</v>
      </c>
      <c r="U95" s="4">
        <f t="shared" si="3"/>
        <v>185</v>
      </c>
      <c r="V95" s="4">
        <v>370</v>
      </c>
      <c r="W95" s="4">
        <v>95</v>
      </c>
      <c r="AB95" s="3" t="s">
        <v>262</v>
      </c>
    </row>
    <row r="96" spans="18:28" x14ac:dyDescent="0.25">
      <c r="R96" s="4"/>
      <c r="S96" s="3" t="s">
        <v>263</v>
      </c>
      <c r="T96" s="4">
        <v>310</v>
      </c>
      <c r="U96" s="4">
        <f t="shared" si="3"/>
        <v>155</v>
      </c>
      <c r="V96" s="4">
        <v>310</v>
      </c>
      <c r="W96" s="4">
        <v>95</v>
      </c>
      <c r="AB96" s="3" t="s">
        <v>309</v>
      </c>
    </row>
    <row r="97" spans="18:28" x14ac:dyDescent="0.25">
      <c r="R97" s="4"/>
      <c r="S97" s="3" t="s">
        <v>218</v>
      </c>
      <c r="T97" s="4">
        <v>260</v>
      </c>
      <c r="U97" s="4">
        <f t="shared" si="3"/>
        <v>130</v>
      </c>
      <c r="V97" s="4">
        <v>260</v>
      </c>
      <c r="W97" s="4">
        <v>95</v>
      </c>
      <c r="AB97" s="3" t="s">
        <v>263</v>
      </c>
    </row>
    <row r="98" spans="18:28" x14ac:dyDescent="0.25">
      <c r="R98" s="4"/>
      <c r="S98" s="3" t="s">
        <v>312</v>
      </c>
      <c r="T98" s="4">
        <v>370</v>
      </c>
      <c r="U98" s="4">
        <f t="shared" si="3"/>
        <v>185</v>
      </c>
      <c r="V98" s="4">
        <v>370</v>
      </c>
      <c r="W98" s="4">
        <v>95</v>
      </c>
      <c r="AB98" s="3" t="s">
        <v>218</v>
      </c>
    </row>
    <row r="99" spans="18:28" x14ac:dyDescent="0.25">
      <c r="R99" s="4"/>
      <c r="S99" s="3" t="s">
        <v>330</v>
      </c>
      <c r="T99" s="4">
        <v>180</v>
      </c>
      <c r="U99" s="4">
        <f t="shared" ref="U99:U130" si="4">T99/2</f>
        <v>90</v>
      </c>
      <c r="V99" s="4">
        <v>180</v>
      </c>
      <c r="W99" s="4">
        <v>95</v>
      </c>
      <c r="AB99" s="3" t="s">
        <v>312</v>
      </c>
    </row>
    <row r="100" spans="18:28" x14ac:dyDescent="0.25">
      <c r="R100" s="4"/>
      <c r="S100" s="3" t="s">
        <v>219</v>
      </c>
      <c r="T100" s="4">
        <v>260</v>
      </c>
      <c r="U100" s="4">
        <f t="shared" si="4"/>
        <v>130</v>
      </c>
      <c r="V100" s="4">
        <v>260</v>
      </c>
      <c r="W100" s="4">
        <v>95</v>
      </c>
      <c r="AB100" s="3" t="s">
        <v>330</v>
      </c>
    </row>
    <row r="101" spans="18:28" x14ac:dyDescent="0.25">
      <c r="R101" s="4"/>
      <c r="S101" s="3" t="s">
        <v>264</v>
      </c>
      <c r="T101" s="4">
        <v>310</v>
      </c>
      <c r="U101" s="4">
        <f t="shared" si="4"/>
        <v>155</v>
      </c>
      <c r="V101" s="4">
        <v>310</v>
      </c>
      <c r="W101" s="4">
        <v>95</v>
      </c>
      <c r="AB101" s="3" t="s">
        <v>219</v>
      </c>
    </row>
    <row r="102" spans="18:28" x14ac:dyDescent="0.25">
      <c r="R102" s="4"/>
      <c r="S102" s="3" t="s">
        <v>331</v>
      </c>
      <c r="T102" s="4">
        <v>180</v>
      </c>
      <c r="U102" s="4">
        <f t="shared" si="4"/>
        <v>90</v>
      </c>
      <c r="V102" s="4">
        <v>180</v>
      </c>
      <c r="W102" s="4">
        <v>95</v>
      </c>
      <c r="AB102" s="3" t="s">
        <v>264</v>
      </c>
    </row>
    <row r="103" spans="18:28" x14ac:dyDescent="0.25">
      <c r="R103" s="4"/>
      <c r="S103" s="3" t="s">
        <v>246</v>
      </c>
      <c r="T103" s="4">
        <v>310</v>
      </c>
      <c r="U103" s="4">
        <f t="shared" si="4"/>
        <v>155</v>
      </c>
      <c r="V103" s="4">
        <v>310</v>
      </c>
      <c r="W103" s="4">
        <v>95</v>
      </c>
      <c r="AB103" s="3" t="s">
        <v>331</v>
      </c>
    </row>
    <row r="104" spans="18:28" x14ac:dyDescent="0.25">
      <c r="R104" s="4"/>
      <c r="S104" s="3" t="s">
        <v>220</v>
      </c>
      <c r="T104" s="4">
        <v>260</v>
      </c>
      <c r="U104" s="4">
        <f t="shared" si="4"/>
        <v>130</v>
      </c>
      <c r="V104" s="4">
        <v>260</v>
      </c>
      <c r="W104" s="4">
        <v>95</v>
      </c>
      <c r="AB104" s="3" t="s">
        <v>246</v>
      </c>
    </row>
    <row r="105" spans="18:28" x14ac:dyDescent="0.25">
      <c r="R105" s="4"/>
      <c r="S105" s="3" t="s">
        <v>282</v>
      </c>
      <c r="T105" s="4">
        <v>370</v>
      </c>
      <c r="U105" s="4">
        <f t="shared" si="4"/>
        <v>185</v>
      </c>
      <c r="V105" s="4">
        <v>370</v>
      </c>
      <c r="W105" s="4">
        <v>95</v>
      </c>
      <c r="AB105" s="3" t="s">
        <v>220</v>
      </c>
    </row>
    <row r="106" spans="18:28" x14ac:dyDescent="0.25">
      <c r="R106" s="4"/>
      <c r="S106" s="3" t="s">
        <v>265</v>
      </c>
      <c r="T106" s="4">
        <v>310</v>
      </c>
      <c r="U106" s="4">
        <f t="shared" si="4"/>
        <v>155</v>
      </c>
      <c r="V106" s="4">
        <v>310</v>
      </c>
      <c r="W106" s="4">
        <v>95</v>
      </c>
      <c r="AB106" s="3" t="s">
        <v>282</v>
      </c>
    </row>
    <row r="107" spans="18:28" x14ac:dyDescent="0.25">
      <c r="R107" s="4"/>
      <c r="S107" s="3" t="s">
        <v>293</v>
      </c>
      <c r="T107" s="4">
        <v>370</v>
      </c>
      <c r="U107" s="4">
        <f t="shared" si="4"/>
        <v>185</v>
      </c>
      <c r="V107" s="4">
        <v>370</v>
      </c>
      <c r="W107" s="4">
        <v>95</v>
      </c>
      <c r="AB107" s="3" t="s">
        <v>265</v>
      </c>
    </row>
    <row r="108" spans="18:28" x14ac:dyDescent="0.25">
      <c r="R108" s="4"/>
      <c r="S108" s="3" t="s">
        <v>187</v>
      </c>
      <c r="T108" s="4">
        <v>260</v>
      </c>
      <c r="U108" s="4">
        <f t="shared" si="4"/>
        <v>130</v>
      </c>
      <c r="V108" s="4">
        <v>260</v>
      </c>
      <c r="W108" s="4">
        <v>95</v>
      </c>
      <c r="AB108" s="3" t="s">
        <v>293</v>
      </c>
    </row>
    <row r="109" spans="18:28" x14ac:dyDescent="0.25">
      <c r="R109" s="4"/>
      <c r="S109" s="3" t="s">
        <v>221</v>
      </c>
      <c r="T109" s="4">
        <v>260</v>
      </c>
      <c r="U109" s="4">
        <f t="shared" si="4"/>
        <v>130</v>
      </c>
      <c r="V109" s="4">
        <v>260</v>
      </c>
      <c r="W109" s="4">
        <v>95</v>
      </c>
      <c r="AB109" s="3" t="s">
        <v>187</v>
      </c>
    </row>
    <row r="110" spans="18:28" x14ac:dyDescent="0.25">
      <c r="R110" s="4"/>
      <c r="S110" s="3" t="s">
        <v>166</v>
      </c>
      <c r="T110" s="4">
        <v>180</v>
      </c>
      <c r="U110" s="4">
        <f t="shared" si="4"/>
        <v>90</v>
      </c>
      <c r="V110" s="4">
        <v>180</v>
      </c>
      <c r="W110" s="4">
        <v>95</v>
      </c>
      <c r="AB110" s="3" t="s">
        <v>221</v>
      </c>
    </row>
    <row r="111" spans="18:28" x14ac:dyDescent="0.25">
      <c r="R111" s="4"/>
      <c r="S111" s="3" t="s">
        <v>222</v>
      </c>
      <c r="T111" s="4">
        <v>260</v>
      </c>
      <c r="U111" s="4">
        <f t="shared" si="4"/>
        <v>130</v>
      </c>
      <c r="V111" s="4">
        <v>260</v>
      </c>
      <c r="W111" s="4">
        <v>95</v>
      </c>
      <c r="AB111" s="3" t="s">
        <v>166</v>
      </c>
    </row>
    <row r="112" spans="18:28" x14ac:dyDescent="0.25">
      <c r="R112" s="4"/>
      <c r="S112" s="3" t="s">
        <v>332</v>
      </c>
      <c r="T112" s="4">
        <v>180</v>
      </c>
      <c r="U112" s="4">
        <f t="shared" si="4"/>
        <v>90</v>
      </c>
      <c r="V112" s="4">
        <v>180</v>
      </c>
      <c r="W112" s="4">
        <v>95</v>
      </c>
      <c r="AB112" s="3" t="s">
        <v>222</v>
      </c>
    </row>
    <row r="113" spans="18:28" x14ac:dyDescent="0.25">
      <c r="R113" s="4"/>
      <c r="S113" s="3" t="s">
        <v>266</v>
      </c>
      <c r="T113" s="4">
        <v>310</v>
      </c>
      <c r="U113" s="4">
        <f t="shared" si="4"/>
        <v>155</v>
      </c>
      <c r="V113" s="4">
        <v>310</v>
      </c>
      <c r="W113" s="4">
        <v>95</v>
      </c>
      <c r="AB113" s="3" t="s">
        <v>332</v>
      </c>
    </row>
    <row r="114" spans="18:28" x14ac:dyDescent="0.25">
      <c r="R114" s="4"/>
      <c r="S114" s="3" t="s">
        <v>267</v>
      </c>
      <c r="T114" s="4">
        <v>310</v>
      </c>
      <c r="U114" s="4">
        <f t="shared" si="4"/>
        <v>155</v>
      </c>
      <c r="V114" s="4">
        <v>310</v>
      </c>
      <c r="W114" s="4">
        <v>95</v>
      </c>
      <c r="AB114" s="3" t="s">
        <v>266</v>
      </c>
    </row>
    <row r="115" spans="18:28" x14ac:dyDescent="0.25">
      <c r="R115" s="4"/>
      <c r="S115" s="3" t="s">
        <v>333</v>
      </c>
      <c r="T115" s="4">
        <v>180</v>
      </c>
      <c r="U115" s="4">
        <f t="shared" si="4"/>
        <v>90</v>
      </c>
      <c r="V115" s="4">
        <v>180</v>
      </c>
      <c r="W115" s="4">
        <v>95</v>
      </c>
      <c r="AB115" s="3" t="s">
        <v>267</v>
      </c>
    </row>
    <row r="116" spans="18:28" x14ac:dyDescent="0.25">
      <c r="R116" s="4"/>
      <c r="S116" s="3" t="s">
        <v>268</v>
      </c>
      <c r="T116" s="4">
        <v>310</v>
      </c>
      <c r="U116" s="4">
        <f t="shared" si="4"/>
        <v>155</v>
      </c>
      <c r="V116" s="4">
        <v>310</v>
      </c>
      <c r="W116" s="4">
        <v>95</v>
      </c>
      <c r="AB116" s="3" t="s">
        <v>333</v>
      </c>
    </row>
    <row r="117" spans="18:28" x14ac:dyDescent="0.25">
      <c r="R117" s="4"/>
      <c r="S117" s="3" t="s">
        <v>247</v>
      </c>
      <c r="T117" s="4">
        <v>310</v>
      </c>
      <c r="U117" s="4">
        <f t="shared" si="4"/>
        <v>155</v>
      </c>
      <c r="V117" s="4">
        <v>310</v>
      </c>
      <c r="W117" s="4">
        <v>95</v>
      </c>
      <c r="AB117" s="3" t="s">
        <v>268</v>
      </c>
    </row>
    <row r="118" spans="18:28" x14ac:dyDescent="0.25">
      <c r="R118" s="4"/>
      <c r="S118" s="3" t="s">
        <v>269</v>
      </c>
      <c r="T118" s="4">
        <v>310</v>
      </c>
      <c r="U118" s="4">
        <f t="shared" si="4"/>
        <v>155</v>
      </c>
      <c r="V118" s="4">
        <v>310</v>
      </c>
      <c r="W118" s="4">
        <v>95</v>
      </c>
      <c r="AB118" s="3" t="s">
        <v>247</v>
      </c>
    </row>
    <row r="119" spans="18:28" x14ac:dyDescent="0.25">
      <c r="R119" s="4"/>
      <c r="S119" s="3" t="s">
        <v>188</v>
      </c>
      <c r="T119" s="4">
        <v>260</v>
      </c>
      <c r="U119" s="4">
        <f t="shared" si="4"/>
        <v>130</v>
      </c>
      <c r="V119" s="4">
        <v>260</v>
      </c>
      <c r="W119" s="4">
        <v>95</v>
      </c>
      <c r="AB119" s="3" t="s">
        <v>269</v>
      </c>
    </row>
    <row r="120" spans="18:28" x14ac:dyDescent="0.25">
      <c r="R120" s="4"/>
      <c r="S120" s="3" t="s">
        <v>223</v>
      </c>
      <c r="T120" s="4">
        <v>260</v>
      </c>
      <c r="U120" s="4">
        <f t="shared" si="4"/>
        <v>130</v>
      </c>
      <c r="V120" s="4">
        <v>260</v>
      </c>
      <c r="W120" s="4">
        <v>95</v>
      </c>
      <c r="AB120" s="3" t="s">
        <v>188</v>
      </c>
    </row>
    <row r="121" spans="18:28" x14ac:dyDescent="0.25">
      <c r="R121" s="4"/>
      <c r="S121" s="3" t="s">
        <v>224</v>
      </c>
      <c r="T121" s="4">
        <v>260</v>
      </c>
      <c r="U121" s="4">
        <f t="shared" si="4"/>
        <v>130</v>
      </c>
      <c r="V121" s="4">
        <v>260</v>
      </c>
      <c r="W121" s="4">
        <v>95</v>
      </c>
      <c r="AB121" s="3" t="s">
        <v>223</v>
      </c>
    </row>
    <row r="122" spans="18:28" x14ac:dyDescent="0.25">
      <c r="R122" s="4"/>
      <c r="S122" s="3" t="s">
        <v>303</v>
      </c>
      <c r="T122" s="4">
        <v>370</v>
      </c>
      <c r="U122" s="4">
        <f t="shared" si="4"/>
        <v>185</v>
      </c>
      <c r="V122" s="4">
        <v>370</v>
      </c>
      <c r="W122" s="4">
        <v>95</v>
      </c>
      <c r="AB122" s="3" t="s">
        <v>224</v>
      </c>
    </row>
    <row r="123" spans="18:28" x14ac:dyDescent="0.25">
      <c r="R123" s="4"/>
      <c r="S123" s="3" t="s">
        <v>334</v>
      </c>
      <c r="T123" s="4">
        <v>180</v>
      </c>
      <c r="U123" s="4">
        <f t="shared" si="4"/>
        <v>90</v>
      </c>
      <c r="V123" s="4">
        <v>180</v>
      </c>
      <c r="W123" s="4">
        <v>95</v>
      </c>
      <c r="AB123" s="3" t="s">
        <v>303</v>
      </c>
    </row>
    <row r="124" spans="18:28" x14ac:dyDescent="0.25">
      <c r="R124" s="4"/>
      <c r="S124" s="3" t="s">
        <v>283</v>
      </c>
      <c r="T124" s="4">
        <v>370</v>
      </c>
      <c r="U124" s="4">
        <f t="shared" si="4"/>
        <v>185</v>
      </c>
      <c r="V124" s="4">
        <v>370</v>
      </c>
      <c r="W124" s="4">
        <v>95</v>
      </c>
      <c r="AB124" s="3" t="s">
        <v>334</v>
      </c>
    </row>
    <row r="125" spans="18:28" x14ac:dyDescent="0.25">
      <c r="R125" s="4"/>
      <c r="S125" s="3" t="s">
        <v>167</v>
      </c>
      <c r="T125" s="4">
        <v>180</v>
      </c>
      <c r="U125" s="4">
        <f t="shared" si="4"/>
        <v>90</v>
      </c>
      <c r="V125" s="4">
        <v>180</v>
      </c>
      <c r="W125" s="4">
        <v>95</v>
      </c>
      <c r="AB125" s="3" t="s">
        <v>283</v>
      </c>
    </row>
    <row r="126" spans="18:28" x14ac:dyDescent="0.25">
      <c r="R126" s="4"/>
      <c r="S126" s="3" t="s">
        <v>335</v>
      </c>
      <c r="T126" s="4">
        <v>180</v>
      </c>
      <c r="U126" s="4">
        <f t="shared" si="4"/>
        <v>90</v>
      </c>
      <c r="V126" s="4">
        <v>180</v>
      </c>
      <c r="W126" s="4">
        <v>95</v>
      </c>
      <c r="AB126" s="3" t="s">
        <v>167</v>
      </c>
    </row>
    <row r="127" spans="18:28" x14ac:dyDescent="0.25">
      <c r="R127" s="4"/>
      <c r="S127" s="3" t="s">
        <v>336</v>
      </c>
      <c r="T127" s="4">
        <v>180</v>
      </c>
      <c r="U127" s="4">
        <f t="shared" si="4"/>
        <v>90</v>
      </c>
      <c r="V127" s="4">
        <v>180</v>
      </c>
      <c r="W127" s="4">
        <v>95</v>
      </c>
      <c r="AB127" s="3" t="s">
        <v>335</v>
      </c>
    </row>
    <row r="128" spans="18:28" x14ac:dyDescent="0.25">
      <c r="R128" s="4"/>
      <c r="S128" s="3" t="s">
        <v>337</v>
      </c>
      <c r="T128" s="4">
        <v>180</v>
      </c>
      <c r="U128" s="4">
        <f t="shared" si="4"/>
        <v>90</v>
      </c>
      <c r="V128" s="4">
        <v>180</v>
      </c>
      <c r="W128" s="4">
        <v>95</v>
      </c>
      <c r="AB128" s="3" t="s">
        <v>336</v>
      </c>
    </row>
    <row r="129" spans="18:28" x14ac:dyDescent="0.25">
      <c r="R129" s="4"/>
      <c r="S129" s="3" t="s">
        <v>168</v>
      </c>
      <c r="T129" s="4">
        <v>180</v>
      </c>
      <c r="U129" s="4">
        <f t="shared" si="4"/>
        <v>90</v>
      </c>
      <c r="V129" s="4">
        <v>180</v>
      </c>
      <c r="W129" s="4">
        <v>95</v>
      </c>
      <c r="AB129" s="3" t="s">
        <v>337</v>
      </c>
    </row>
    <row r="130" spans="18:28" x14ac:dyDescent="0.25">
      <c r="R130" s="4"/>
      <c r="S130" s="3" t="s">
        <v>225</v>
      </c>
      <c r="T130" s="4">
        <v>260</v>
      </c>
      <c r="U130" s="4">
        <f t="shared" si="4"/>
        <v>130</v>
      </c>
      <c r="V130" s="4">
        <v>260</v>
      </c>
      <c r="W130" s="4">
        <v>95</v>
      </c>
      <c r="AB130" s="3" t="s">
        <v>168</v>
      </c>
    </row>
    <row r="131" spans="18:28" x14ac:dyDescent="0.25">
      <c r="R131" s="4"/>
      <c r="S131" s="3" t="s">
        <v>189</v>
      </c>
      <c r="T131" s="4">
        <v>260</v>
      </c>
      <c r="U131" s="4">
        <f t="shared" ref="U131:U162" si="5">T131/2</f>
        <v>130</v>
      </c>
      <c r="V131" s="4">
        <v>260</v>
      </c>
      <c r="W131" s="4">
        <v>95</v>
      </c>
      <c r="AB131" s="3" t="s">
        <v>225</v>
      </c>
    </row>
    <row r="132" spans="18:28" x14ac:dyDescent="0.25">
      <c r="R132" s="4"/>
      <c r="S132" s="3" t="s">
        <v>294</v>
      </c>
      <c r="T132" s="4">
        <v>370</v>
      </c>
      <c r="U132" s="4">
        <f t="shared" si="5"/>
        <v>185</v>
      </c>
      <c r="V132" s="4">
        <v>370</v>
      </c>
      <c r="W132" s="4">
        <v>95</v>
      </c>
      <c r="AB132" s="3" t="s">
        <v>189</v>
      </c>
    </row>
    <row r="133" spans="18:28" x14ac:dyDescent="0.25">
      <c r="R133" s="4"/>
      <c r="S133" s="3" t="s">
        <v>226</v>
      </c>
      <c r="T133" s="4">
        <v>260</v>
      </c>
      <c r="U133" s="4">
        <f t="shared" si="5"/>
        <v>130</v>
      </c>
      <c r="V133" s="4">
        <v>260</v>
      </c>
      <c r="W133" s="4">
        <v>95</v>
      </c>
      <c r="AB133" s="3" t="s">
        <v>294</v>
      </c>
    </row>
    <row r="134" spans="18:28" x14ac:dyDescent="0.25">
      <c r="R134" s="4"/>
      <c r="S134" s="3" t="s">
        <v>304</v>
      </c>
      <c r="T134" s="4">
        <v>370</v>
      </c>
      <c r="U134" s="4">
        <f t="shared" si="5"/>
        <v>185</v>
      </c>
      <c r="V134" s="4">
        <v>370</v>
      </c>
      <c r="W134" s="4">
        <v>95</v>
      </c>
      <c r="AB134" s="3" t="s">
        <v>226</v>
      </c>
    </row>
    <row r="135" spans="18:28" x14ac:dyDescent="0.25">
      <c r="R135" s="4"/>
      <c r="S135" s="3" t="s">
        <v>310</v>
      </c>
      <c r="T135" s="4">
        <v>370</v>
      </c>
      <c r="U135" s="4">
        <f t="shared" si="5"/>
        <v>185</v>
      </c>
      <c r="V135" s="4">
        <v>370</v>
      </c>
      <c r="W135" s="4">
        <v>95</v>
      </c>
      <c r="AB135" s="3" t="s">
        <v>304</v>
      </c>
    </row>
    <row r="136" spans="18:28" x14ac:dyDescent="0.25">
      <c r="R136" s="4"/>
      <c r="S136" s="3" t="s">
        <v>227</v>
      </c>
      <c r="T136" s="4">
        <v>260</v>
      </c>
      <c r="U136" s="4">
        <f t="shared" si="5"/>
        <v>130</v>
      </c>
      <c r="V136" s="4">
        <v>260</v>
      </c>
      <c r="W136" s="4">
        <v>95</v>
      </c>
      <c r="AB136" s="3" t="s">
        <v>310</v>
      </c>
    </row>
    <row r="137" spans="18:28" x14ac:dyDescent="0.25">
      <c r="R137" s="4"/>
      <c r="S137" s="3" t="s">
        <v>338</v>
      </c>
      <c r="T137" s="4">
        <v>180</v>
      </c>
      <c r="U137" s="4">
        <f t="shared" si="5"/>
        <v>90</v>
      </c>
      <c r="V137" s="4">
        <v>180</v>
      </c>
      <c r="W137" s="4">
        <v>95</v>
      </c>
      <c r="AB137" s="3" t="s">
        <v>227</v>
      </c>
    </row>
    <row r="138" spans="18:28" x14ac:dyDescent="0.25">
      <c r="R138" s="4"/>
      <c r="S138" s="3" t="s">
        <v>381</v>
      </c>
      <c r="T138" s="4">
        <v>260</v>
      </c>
      <c r="U138" s="4">
        <f t="shared" si="5"/>
        <v>130</v>
      </c>
      <c r="V138" s="4">
        <v>260</v>
      </c>
      <c r="W138" s="4">
        <v>95</v>
      </c>
      <c r="AB138" s="3" t="s">
        <v>338</v>
      </c>
    </row>
    <row r="139" spans="18:28" x14ac:dyDescent="0.25">
      <c r="R139" s="4"/>
      <c r="S139" s="3" t="s">
        <v>228</v>
      </c>
      <c r="T139" s="4">
        <v>260</v>
      </c>
      <c r="U139" s="4">
        <f t="shared" si="5"/>
        <v>130</v>
      </c>
      <c r="V139" s="4">
        <v>260</v>
      </c>
      <c r="W139" s="4">
        <v>95</v>
      </c>
      <c r="AB139" s="3" t="s">
        <v>381</v>
      </c>
    </row>
    <row r="140" spans="18:28" x14ac:dyDescent="0.25">
      <c r="R140" s="4"/>
      <c r="S140" s="3" t="s">
        <v>339</v>
      </c>
      <c r="T140" s="4">
        <v>180</v>
      </c>
      <c r="U140" s="4">
        <f t="shared" si="5"/>
        <v>90</v>
      </c>
      <c r="V140" s="4">
        <v>180</v>
      </c>
      <c r="W140" s="4">
        <v>95</v>
      </c>
      <c r="AB140" s="3" t="s">
        <v>228</v>
      </c>
    </row>
    <row r="141" spans="18:28" x14ac:dyDescent="0.25">
      <c r="R141" s="4"/>
      <c r="S141" s="3" t="s">
        <v>229</v>
      </c>
      <c r="T141" s="4">
        <v>260</v>
      </c>
      <c r="U141" s="4">
        <f t="shared" si="5"/>
        <v>130</v>
      </c>
      <c r="V141" s="4">
        <v>260</v>
      </c>
      <c r="W141" s="4">
        <v>95</v>
      </c>
      <c r="AB141" s="3" t="s">
        <v>339</v>
      </c>
    </row>
    <row r="142" spans="18:28" x14ac:dyDescent="0.25">
      <c r="R142" s="4"/>
      <c r="S142" s="3" t="s">
        <v>230</v>
      </c>
      <c r="T142" s="4">
        <v>260</v>
      </c>
      <c r="U142" s="4">
        <f t="shared" si="5"/>
        <v>130</v>
      </c>
      <c r="V142" s="4">
        <v>260</v>
      </c>
      <c r="W142" s="4">
        <v>95</v>
      </c>
      <c r="AB142" s="3" t="s">
        <v>229</v>
      </c>
    </row>
    <row r="143" spans="18:28" x14ac:dyDescent="0.25">
      <c r="R143" s="4"/>
      <c r="S143" s="3" t="s">
        <v>284</v>
      </c>
      <c r="T143" s="4">
        <v>370</v>
      </c>
      <c r="U143" s="4">
        <f t="shared" si="5"/>
        <v>185</v>
      </c>
      <c r="V143" s="4">
        <v>370</v>
      </c>
      <c r="W143" s="4">
        <v>95</v>
      </c>
      <c r="AB143" s="3" t="s">
        <v>230</v>
      </c>
    </row>
    <row r="144" spans="18:28" x14ac:dyDescent="0.25">
      <c r="R144" s="4"/>
      <c r="S144" s="3" t="s">
        <v>231</v>
      </c>
      <c r="T144" s="4">
        <v>260</v>
      </c>
      <c r="U144" s="4">
        <f t="shared" si="5"/>
        <v>130</v>
      </c>
      <c r="V144" s="4">
        <v>260</v>
      </c>
      <c r="W144" s="4">
        <v>95</v>
      </c>
      <c r="AB144" s="3" t="s">
        <v>284</v>
      </c>
    </row>
    <row r="145" spans="18:28" x14ac:dyDescent="0.25">
      <c r="R145" s="4"/>
      <c r="S145" s="3" t="s">
        <v>295</v>
      </c>
      <c r="T145" s="4">
        <v>370</v>
      </c>
      <c r="U145" s="4">
        <f t="shared" si="5"/>
        <v>185</v>
      </c>
      <c r="V145" s="4">
        <v>370</v>
      </c>
      <c r="W145" s="4">
        <v>95</v>
      </c>
      <c r="AB145" s="3" t="s">
        <v>231</v>
      </c>
    </row>
    <row r="146" spans="18:28" x14ac:dyDescent="0.25">
      <c r="R146" s="4"/>
      <c r="S146" s="3" t="s">
        <v>378</v>
      </c>
      <c r="T146" s="4">
        <v>180</v>
      </c>
      <c r="U146" s="4">
        <f t="shared" si="5"/>
        <v>90</v>
      </c>
      <c r="V146" s="4">
        <v>180</v>
      </c>
      <c r="W146" s="4">
        <v>95</v>
      </c>
      <c r="AB146" s="3" t="s">
        <v>295</v>
      </c>
    </row>
    <row r="147" spans="18:28" x14ac:dyDescent="0.25">
      <c r="R147" s="4"/>
      <c r="S147" s="3" t="s">
        <v>383</v>
      </c>
      <c r="T147" s="4">
        <v>310</v>
      </c>
      <c r="U147" s="4">
        <f t="shared" si="5"/>
        <v>155</v>
      </c>
      <c r="V147" s="4">
        <v>310</v>
      </c>
      <c r="W147" s="4">
        <v>95</v>
      </c>
      <c r="AB147" s="3" t="s">
        <v>378</v>
      </c>
    </row>
    <row r="148" spans="18:28" x14ac:dyDescent="0.25">
      <c r="R148" s="4"/>
      <c r="S148" s="3" t="s">
        <v>191</v>
      </c>
      <c r="T148" s="4">
        <v>260</v>
      </c>
      <c r="U148" s="4">
        <f t="shared" si="5"/>
        <v>130</v>
      </c>
      <c r="V148" s="4">
        <v>260</v>
      </c>
      <c r="W148" s="4">
        <v>95</v>
      </c>
      <c r="AB148" s="3" t="s">
        <v>383</v>
      </c>
    </row>
    <row r="149" spans="18:28" x14ac:dyDescent="0.25">
      <c r="R149" s="4"/>
      <c r="S149" s="3" t="s">
        <v>232</v>
      </c>
      <c r="T149" s="4">
        <v>260</v>
      </c>
      <c r="U149" s="4">
        <f t="shared" si="5"/>
        <v>130</v>
      </c>
      <c r="V149" s="4">
        <v>260</v>
      </c>
      <c r="W149" s="4">
        <v>95</v>
      </c>
      <c r="AB149" s="3" t="s">
        <v>191</v>
      </c>
    </row>
    <row r="150" spans="18:28" x14ac:dyDescent="0.25">
      <c r="R150" s="4"/>
      <c r="S150" s="3" t="s">
        <v>377</v>
      </c>
      <c r="T150" s="4">
        <v>180</v>
      </c>
      <c r="U150" s="4">
        <f t="shared" si="5"/>
        <v>90</v>
      </c>
      <c r="V150" s="4">
        <v>180</v>
      </c>
      <c r="W150" s="4">
        <v>95</v>
      </c>
      <c r="AB150" s="3" t="s">
        <v>232</v>
      </c>
    </row>
    <row r="151" spans="18:28" x14ac:dyDescent="0.25">
      <c r="R151" s="4"/>
      <c r="S151" s="3" t="s">
        <v>305</v>
      </c>
      <c r="T151" s="4">
        <v>370</v>
      </c>
      <c r="U151" s="4">
        <f t="shared" si="5"/>
        <v>185</v>
      </c>
      <c r="V151" s="4">
        <v>370</v>
      </c>
      <c r="W151" s="4">
        <v>95</v>
      </c>
      <c r="AB151" s="3" t="s">
        <v>377</v>
      </c>
    </row>
    <row r="152" spans="18:28" x14ac:dyDescent="0.25">
      <c r="R152" s="4"/>
      <c r="S152" s="3" t="s">
        <v>270</v>
      </c>
      <c r="T152" s="4">
        <v>310</v>
      </c>
      <c r="U152" s="4">
        <f t="shared" si="5"/>
        <v>155</v>
      </c>
      <c r="V152" s="4">
        <v>310</v>
      </c>
      <c r="W152" s="4">
        <v>95</v>
      </c>
      <c r="AB152" s="3" t="s">
        <v>305</v>
      </c>
    </row>
    <row r="153" spans="18:28" x14ac:dyDescent="0.25">
      <c r="R153" s="4"/>
      <c r="S153" s="3" t="s">
        <v>340</v>
      </c>
      <c r="T153" s="4">
        <v>180</v>
      </c>
      <c r="U153" s="4">
        <f t="shared" si="5"/>
        <v>90</v>
      </c>
      <c r="V153" s="4">
        <v>180</v>
      </c>
      <c r="W153" s="4">
        <v>95</v>
      </c>
      <c r="AB153" s="3" t="s">
        <v>270</v>
      </c>
    </row>
    <row r="154" spans="18:28" x14ac:dyDescent="0.25">
      <c r="R154" s="4"/>
      <c r="S154" s="3" t="s">
        <v>192</v>
      </c>
      <c r="T154" s="4">
        <v>260</v>
      </c>
      <c r="U154" s="4">
        <f t="shared" si="5"/>
        <v>130</v>
      </c>
      <c r="V154" s="4">
        <v>260</v>
      </c>
      <c r="W154" s="4">
        <v>95</v>
      </c>
      <c r="AB154" s="3" t="s">
        <v>340</v>
      </c>
    </row>
    <row r="155" spans="18:28" x14ac:dyDescent="0.25">
      <c r="R155" s="4"/>
      <c r="S155" s="3" t="s">
        <v>233</v>
      </c>
      <c r="T155" s="4">
        <v>260</v>
      </c>
      <c r="U155" s="4">
        <f t="shared" si="5"/>
        <v>130</v>
      </c>
      <c r="V155" s="4">
        <v>260</v>
      </c>
      <c r="W155" s="4">
        <v>95</v>
      </c>
      <c r="AB155" s="3" t="s">
        <v>192</v>
      </c>
    </row>
    <row r="156" spans="18:28" x14ac:dyDescent="0.25">
      <c r="R156" s="4"/>
      <c r="S156" s="3" t="s">
        <v>271</v>
      </c>
      <c r="T156" s="4">
        <v>310</v>
      </c>
      <c r="U156" s="4">
        <f t="shared" si="5"/>
        <v>155</v>
      </c>
      <c r="V156" s="4">
        <v>310</v>
      </c>
      <c r="W156" s="4">
        <v>95</v>
      </c>
      <c r="AB156" s="3" t="s">
        <v>233</v>
      </c>
    </row>
    <row r="157" spans="18:28" x14ac:dyDescent="0.25">
      <c r="R157" s="4"/>
      <c r="S157" s="3" t="s">
        <v>341</v>
      </c>
      <c r="T157" s="4">
        <v>180</v>
      </c>
      <c r="U157" s="4">
        <f t="shared" si="5"/>
        <v>90</v>
      </c>
      <c r="V157" s="4">
        <v>180</v>
      </c>
      <c r="W157" s="4">
        <v>95</v>
      </c>
      <c r="AB157" s="3" t="s">
        <v>271</v>
      </c>
    </row>
    <row r="158" spans="18:28" x14ac:dyDescent="0.25">
      <c r="R158" s="4"/>
      <c r="S158" s="3" t="s">
        <v>169</v>
      </c>
      <c r="T158" s="4">
        <v>180</v>
      </c>
      <c r="U158" s="4">
        <f t="shared" si="5"/>
        <v>90</v>
      </c>
      <c r="V158" s="4">
        <v>180</v>
      </c>
      <c r="W158" s="4">
        <v>95</v>
      </c>
      <c r="AB158" s="3" t="s">
        <v>341</v>
      </c>
    </row>
    <row r="159" spans="18:28" x14ac:dyDescent="0.25">
      <c r="R159" s="4"/>
      <c r="S159" s="3" t="s">
        <v>385</v>
      </c>
      <c r="T159" s="4">
        <v>310</v>
      </c>
      <c r="U159" s="4">
        <f t="shared" si="5"/>
        <v>155</v>
      </c>
      <c r="V159" s="4">
        <v>310</v>
      </c>
      <c r="W159" s="4">
        <v>95</v>
      </c>
      <c r="AB159" s="3" t="s">
        <v>169</v>
      </c>
    </row>
    <row r="160" spans="18:28" x14ac:dyDescent="0.25">
      <c r="R160" s="4"/>
      <c r="S160" s="3" t="s">
        <v>272</v>
      </c>
      <c r="T160" s="4">
        <v>310</v>
      </c>
      <c r="U160" s="4">
        <f t="shared" si="5"/>
        <v>155</v>
      </c>
      <c r="V160" s="4">
        <v>310</v>
      </c>
      <c r="W160" s="4">
        <v>95</v>
      </c>
      <c r="AB160" s="3" t="s">
        <v>385</v>
      </c>
    </row>
    <row r="161" spans="18:28" x14ac:dyDescent="0.25">
      <c r="R161" s="4"/>
      <c r="S161" s="3" t="s">
        <v>273</v>
      </c>
      <c r="T161" s="4">
        <v>310</v>
      </c>
      <c r="U161" s="4">
        <f t="shared" si="5"/>
        <v>155</v>
      </c>
      <c r="V161" s="4">
        <v>310</v>
      </c>
      <c r="W161" s="4">
        <v>95</v>
      </c>
      <c r="AB161" s="3" t="s">
        <v>272</v>
      </c>
    </row>
    <row r="162" spans="18:28" x14ac:dyDescent="0.25">
      <c r="R162" s="4"/>
      <c r="S162" s="3" t="s">
        <v>234</v>
      </c>
      <c r="T162" s="4">
        <v>260</v>
      </c>
      <c r="U162" s="4">
        <f t="shared" si="5"/>
        <v>130</v>
      </c>
      <c r="V162" s="4">
        <v>260</v>
      </c>
      <c r="W162" s="4">
        <v>95</v>
      </c>
      <c r="AB162" s="3" t="s">
        <v>273</v>
      </c>
    </row>
    <row r="163" spans="18:28" x14ac:dyDescent="0.25">
      <c r="R163" s="4"/>
      <c r="S163" s="3" t="s">
        <v>248</v>
      </c>
      <c r="T163" s="4">
        <v>310</v>
      </c>
      <c r="U163" s="4">
        <f t="shared" ref="U163:U194" si="6">T163/2</f>
        <v>155</v>
      </c>
      <c r="V163" s="4">
        <v>310</v>
      </c>
      <c r="W163" s="4">
        <v>95</v>
      </c>
      <c r="AB163" s="3" t="s">
        <v>234</v>
      </c>
    </row>
    <row r="164" spans="18:28" x14ac:dyDescent="0.25">
      <c r="R164" s="4"/>
      <c r="S164" s="3" t="s">
        <v>285</v>
      </c>
      <c r="T164" s="4">
        <v>370</v>
      </c>
      <c r="U164" s="4">
        <f t="shared" si="6"/>
        <v>185</v>
      </c>
      <c r="V164" s="4">
        <v>370</v>
      </c>
      <c r="W164" s="4">
        <v>95</v>
      </c>
      <c r="AB164" s="3" t="s">
        <v>248</v>
      </c>
    </row>
    <row r="165" spans="18:28" x14ac:dyDescent="0.25">
      <c r="R165" s="4"/>
      <c r="S165" s="3" t="s">
        <v>193</v>
      </c>
      <c r="T165" s="4">
        <v>260</v>
      </c>
      <c r="U165" s="4">
        <f t="shared" si="6"/>
        <v>130</v>
      </c>
      <c r="V165" s="4">
        <v>260</v>
      </c>
      <c r="W165" s="4">
        <v>95</v>
      </c>
      <c r="AB165" s="3" t="s">
        <v>285</v>
      </c>
    </row>
    <row r="166" spans="18:28" x14ac:dyDescent="0.25">
      <c r="R166" s="4"/>
      <c r="S166" s="3" t="s">
        <v>342</v>
      </c>
      <c r="T166" s="4">
        <v>180</v>
      </c>
      <c r="U166" s="4">
        <f t="shared" si="6"/>
        <v>90</v>
      </c>
      <c r="V166" s="4">
        <v>180</v>
      </c>
      <c r="W166" s="4">
        <v>95</v>
      </c>
      <c r="AB166" s="3" t="s">
        <v>193</v>
      </c>
    </row>
    <row r="167" spans="18:28" x14ac:dyDescent="0.25">
      <c r="R167" s="4"/>
      <c r="S167" s="3" t="s">
        <v>296</v>
      </c>
      <c r="T167" s="4">
        <v>370</v>
      </c>
      <c r="U167" s="4">
        <f t="shared" si="6"/>
        <v>185</v>
      </c>
      <c r="V167" s="4">
        <v>370</v>
      </c>
      <c r="W167" s="4">
        <v>95</v>
      </c>
      <c r="AB167" s="3" t="s">
        <v>342</v>
      </c>
    </row>
    <row r="168" spans="18:28" x14ac:dyDescent="0.25">
      <c r="R168" s="4"/>
      <c r="S168" s="3" t="s">
        <v>343</v>
      </c>
      <c r="T168" s="4">
        <v>180</v>
      </c>
      <c r="U168" s="4">
        <f t="shared" si="6"/>
        <v>90</v>
      </c>
      <c r="V168" s="4">
        <v>180</v>
      </c>
      <c r="W168" s="4">
        <v>95</v>
      </c>
      <c r="AB168" s="3" t="s">
        <v>296</v>
      </c>
    </row>
    <row r="169" spans="18:28" x14ac:dyDescent="0.25">
      <c r="R169" s="4"/>
      <c r="S169" s="3" t="s">
        <v>344</v>
      </c>
      <c r="T169" s="4">
        <v>180</v>
      </c>
      <c r="U169" s="4">
        <f t="shared" si="6"/>
        <v>90</v>
      </c>
      <c r="V169" s="4">
        <v>180</v>
      </c>
      <c r="W169" s="4">
        <v>95</v>
      </c>
      <c r="AB169" s="3" t="s">
        <v>343</v>
      </c>
    </row>
    <row r="170" spans="18:28" x14ac:dyDescent="0.25">
      <c r="R170" s="4"/>
      <c r="S170" s="3" t="s">
        <v>376</v>
      </c>
      <c r="T170" s="4">
        <v>180</v>
      </c>
      <c r="U170" s="4">
        <f t="shared" si="6"/>
        <v>90</v>
      </c>
      <c r="V170" s="4">
        <v>180</v>
      </c>
      <c r="W170" s="4">
        <v>95</v>
      </c>
      <c r="AB170" s="3" t="s">
        <v>344</v>
      </c>
    </row>
    <row r="171" spans="18:28" x14ac:dyDescent="0.25">
      <c r="R171" s="4"/>
      <c r="S171" s="3" t="s">
        <v>306</v>
      </c>
      <c r="T171" s="4">
        <v>370</v>
      </c>
      <c r="U171" s="4">
        <f t="shared" si="6"/>
        <v>185</v>
      </c>
      <c r="V171" s="4">
        <v>370</v>
      </c>
      <c r="W171" s="4">
        <v>95</v>
      </c>
      <c r="AB171" s="3" t="s">
        <v>376</v>
      </c>
    </row>
    <row r="172" spans="18:28" x14ac:dyDescent="0.25">
      <c r="R172" s="4"/>
      <c r="S172" s="3" t="s">
        <v>235</v>
      </c>
      <c r="T172" s="4">
        <v>260</v>
      </c>
      <c r="U172" s="4">
        <f t="shared" si="6"/>
        <v>130</v>
      </c>
      <c r="V172" s="4">
        <v>260</v>
      </c>
      <c r="W172" s="4">
        <v>95</v>
      </c>
      <c r="AB172" s="3" t="s">
        <v>306</v>
      </c>
    </row>
    <row r="173" spans="18:28" x14ac:dyDescent="0.25">
      <c r="R173" s="4"/>
      <c r="S173" s="3" t="s">
        <v>311</v>
      </c>
      <c r="T173" s="4">
        <v>370</v>
      </c>
      <c r="U173" s="4">
        <f t="shared" si="6"/>
        <v>185</v>
      </c>
      <c r="V173" s="4">
        <v>370</v>
      </c>
      <c r="W173" s="4">
        <v>95</v>
      </c>
      <c r="AB173" s="3" t="s">
        <v>235</v>
      </c>
    </row>
    <row r="174" spans="18:28" x14ac:dyDescent="0.25">
      <c r="R174" s="4"/>
      <c r="S174" s="3" t="s">
        <v>286</v>
      </c>
      <c r="T174" s="4">
        <v>370</v>
      </c>
      <c r="U174" s="4">
        <f t="shared" si="6"/>
        <v>185</v>
      </c>
      <c r="V174" s="4">
        <v>370</v>
      </c>
      <c r="W174" s="4">
        <v>95</v>
      </c>
      <c r="AB174" s="3" t="s">
        <v>311</v>
      </c>
    </row>
    <row r="175" spans="18:28" x14ac:dyDescent="0.25">
      <c r="R175" s="4"/>
      <c r="S175" s="3" t="s">
        <v>345</v>
      </c>
      <c r="T175" s="4">
        <v>180</v>
      </c>
      <c r="U175" s="4">
        <f t="shared" si="6"/>
        <v>90</v>
      </c>
      <c r="V175" s="4">
        <v>180</v>
      </c>
      <c r="W175" s="4">
        <v>95</v>
      </c>
      <c r="AB175" s="3" t="s">
        <v>286</v>
      </c>
    </row>
    <row r="176" spans="18:28" x14ac:dyDescent="0.25">
      <c r="R176" s="4"/>
      <c r="S176" s="3" t="s">
        <v>346</v>
      </c>
      <c r="T176" s="4">
        <v>180</v>
      </c>
      <c r="U176" s="4">
        <f t="shared" si="6"/>
        <v>90</v>
      </c>
      <c r="V176" s="4">
        <v>180</v>
      </c>
      <c r="W176" s="4">
        <v>95</v>
      </c>
      <c r="AB176" s="3" t="s">
        <v>345</v>
      </c>
    </row>
    <row r="177" spans="18:28" x14ac:dyDescent="0.25">
      <c r="R177" s="4"/>
      <c r="S177" s="3" t="s">
        <v>347</v>
      </c>
      <c r="T177" s="4">
        <v>180</v>
      </c>
      <c r="U177" s="4">
        <f t="shared" si="6"/>
        <v>90</v>
      </c>
      <c r="V177" s="4">
        <v>180</v>
      </c>
      <c r="W177" s="4">
        <v>95</v>
      </c>
      <c r="AB177" s="3" t="s">
        <v>346</v>
      </c>
    </row>
    <row r="178" spans="18:28" x14ac:dyDescent="0.25">
      <c r="R178" s="4"/>
      <c r="S178" s="3" t="s">
        <v>274</v>
      </c>
      <c r="T178" s="4">
        <v>310</v>
      </c>
      <c r="U178" s="4">
        <f t="shared" si="6"/>
        <v>155</v>
      </c>
      <c r="V178" s="4">
        <v>310</v>
      </c>
      <c r="W178" s="4">
        <v>95</v>
      </c>
      <c r="AB178" s="3" t="s">
        <v>347</v>
      </c>
    </row>
    <row r="179" spans="18:28" x14ac:dyDescent="0.25">
      <c r="R179" s="4"/>
      <c r="S179" s="3" t="s">
        <v>236</v>
      </c>
      <c r="T179" s="4">
        <v>260</v>
      </c>
      <c r="U179" s="4">
        <f t="shared" si="6"/>
        <v>130</v>
      </c>
      <c r="V179" s="4">
        <v>260</v>
      </c>
      <c r="W179" s="4">
        <v>95</v>
      </c>
      <c r="AB179" s="3" t="s">
        <v>274</v>
      </c>
    </row>
    <row r="180" spans="18:28" x14ac:dyDescent="0.25">
      <c r="R180" s="4"/>
      <c r="S180" s="3" t="s">
        <v>170</v>
      </c>
      <c r="T180" s="4">
        <v>180</v>
      </c>
      <c r="U180" s="4">
        <f t="shared" si="6"/>
        <v>90</v>
      </c>
      <c r="V180" s="4">
        <v>180</v>
      </c>
      <c r="W180" s="4">
        <v>95</v>
      </c>
      <c r="AB180" s="3" t="s">
        <v>236</v>
      </c>
    </row>
    <row r="181" spans="18:28" x14ac:dyDescent="0.25">
      <c r="R181" s="4"/>
      <c r="S181" s="3" t="s">
        <v>348</v>
      </c>
      <c r="T181" s="4">
        <v>180</v>
      </c>
      <c r="U181" s="4">
        <f t="shared" si="6"/>
        <v>90</v>
      </c>
      <c r="V181" s="4">
        <v>180</v>
      </c>
      <c r="W181" s="4">
        <v>95</v>
      </c>
      <c r="AB181" s="3" t="s">
        <v>170</v>
      </c>
    </row>
    <row r="182" spans="18:28" x14ac:dyDescent="0.25">
      <c r="R182" s="4"/>
      <c r="S182" s="3" t="s">
        <v>384</v>
      </c>
      <c r="T182" s="4">
        <v>310</v>
      </c>
      <c r="U182" s="4">
        <f t="shared" si="6"/>
        <v>155</v>
      </c>
      <c r="V182" s="4">
        <v>310</v>
      </c>
      <c r="W182" s="4">
        <v>95</v>
      </c>
      <c r="AB182" s="3" t="s">
        <v>348</v>
      </c>
    </row>
    <row r="183" spans="18:28" x14ac:dyDescent="0.25">
      <c r="R183" s="4"/>
      <c r="S183" s="3" t="s">
        <v>349</v>
      </c>
      <c r="T183" s="4">
        <v>180</v>
      </c>
      <c r="U183" s="4">
        <f t="shared" si="6"/>
        <v>90</v>
      </c>
      <c r="V183" s="4">
        <v>180</v>
      </c>
      <c r="W183" s="4">
        <v>95</v>
      </c>
      <c r="AB183" s="3" t="s">
        <v>384</v>
      </c>
    </row>
    <row r="184" spans="18:28" x14ac:dyDescent="0.25">
      <c r="R184" s="4"/>
      <c r="S184" s="3" t="s">
        <v>171</v>
      </c>
      <c r="T184" s="4">
        <v>180</v>
      </c>
      <c r="U184" s="4">
        <f t="shared" si="6"/>
        <v>90</v>
      </c>
      <c r="V184" s="4">
        <v>180</v>
      </c>
      <c r="W184" s="4">
        <v>95</v>
      </c>
      <c r="AB184" s="3" t="s">
        <v>349</v>
      </c>
    </row>
    <row r="185" spans="18:28" x14ac:dyDescent="0.25">
      <c r="R185" s="4"/>
      <c r="S185" s="3" t="s">
        <v>350</v>
      </c>
      <c r="T185" s="4">
        <v>180</v>
      </c>
      <c r="U185" s="4">
        <f t="shared" si="6"/>
        <v>90</v>
      </c>
      <c r="V185" s="4">
        <v>180</v>
      </c>
      <c r="W185" s="4">
        <v>95</v>
      </c>
      <c r="AB185" s="3" t="s">
        <v>171</v>
      </c>
    </row>
    <row r="186" spans="18:28" x14ac:dyDescent="0.25">
      <c r="R186" s="4"/>
      <c r="S186" s="3" t="s">
        <v>351</v>
      </c>
      <c r="T186" s="4">
        <v>180</v>
      </c>
      <c r="U186" s="4">
        <f t="shared" si="6"/>
        <v>90</v>
      </c>
      <c r="V186" s="4">
        <v>180</v>
      </c>
      <c r="W186" s="4">
        <v>95</v>
      </c>
      <c r="AB186" s="3" t="s">
        <v>350</v>
      </c>
    </row>
    <row r="187" spans="18:28" x14ac:dyDescent="0.25">
      <c r="R187" s="4"/>
      <c r="S187" s="3" t="s">
        <v>275</v>
      </c>
      <c r="T187" s="4">
        <v>310</v>
      </c>
      <c r="U187" s="4">
        <f t="shared" si="6"/>
        <v>155</v>
      </c>
      <c r="V187" s="4">
        <v>310</v>
      </c>
      <c r="W187" s="4">
        <v>95</v>
      </c>
      <c r="AB187" s="3" t="s">
        <v>351</v>
      </c>
    </row>
    <row r="188" spans="18:28" x14ac:dyDescent="0.25">
      <c r="R188" s="4"/>
      <c r="S188" s="3" t="s">
        <v>276</v>
      </c>
      <c r="T188" s="4">
        <v>310</v>
      </c>
      <c r="U188" s="4">
        <f t="shared" si="6"/>
        <v>155</v>
      </c>
      <c r="V188" s="4">
        <v>310</v>
      </c>
      <c r="W188" s="4">
        <v>95</v>
      </c>
      <c r="AB188" s="3" t="s">
        <v>275</v>
      </c>
    </row>
    <row r="189" spans="18:28" x14ac:dyDescent="0.25">
      <c r="R189" s="4"/>
      <c r="S189" s="3" t="s">
        <v>237</v>
      </c>
      <c r="T189" s="4">
        <v>260</v>
      </c>
      <c r="U189" s="4">
        <f t="shared" si="6"/>
        <v>130</v>
      </c>
      <c r="V189" s="4">
        <v>260</v>
      </c>
      <c r="W189" s="4">
        <v>95</v>
      </c>
      <c r="AB189" s="3" t="s">
        <v>276</v>
      </c>
    </row>
    <row r="190" spans="18:28" x14ac:dyDescent="0.25">
      <c r="R190" s="4"/>
      <c r="S190" s="3" t="s">
        <v>194</v>
      </c>
      <c r="T190" s="4">
        <v>260</v>
      </c>
      <c r="U190" s="4">
        <f t="shared" si="6"/>
        <v>130</v>
      </c>
      <c r="V190" s="4">
        <v>260</v>
      </c>
      <c r="W190" s="4">
        <v>95</v>
      </c>
      <c r="AB190" s="3" t="s">
        <v>237</v>
      </c>
    </row>
    <row r="191" spans="18:28" x14ac:dyDescent="0.25">
      <c r="R191" s="4"/>
      <c r="S191" s="3" t="s">
        <v>386</v>
      </c>
      <c r="T191" s="4">
        <v>370</v>
      </c>
      <c r="U191" s="4">
        <f t="shared" si="6"/>
        <v>185</v>
      </c>
      <c r="V191" s="4">
        <v>370</v>
      </c>
      <c r="W191" s="4">
        <v>95</v>
      </c>
      <c r="AB191" s="3" t="s">
        <v>194</v>
      </c>
    </row>
    <row r="192" spans="18:28" x14ac:dyDescent="0.25">
      <c r="R192" s="4"/>
      <c r="S192" s="3" t="s">
        <v>379</v>
      </c>
      <c r="T192" s="4">
        <v>260</v>
      </c>
      <c r="U192" s="4">
        <f t="shared" si="6"/>
        <v>130</v>
      </c>
      <c r="V192" s="4">
        <v>260</v>
      </c>
      <c r="W192" s="4">
        <v>95</v>
      </c>
      <c r="AB192" s="3" t="s">
        <v>386</v>
      </c>
    </row>
    <row r="193" spans="18:28" x14ac:dyDescent="0.25">
      <c r="R193" s="4"/>
      <c r="S193" s="3" t="s">
        <v>352</v>
      </c>
      <c r="T193" s="4">
        <v>180</v>
      </c>
      <c r="U193" s="4">
        <f t="shared" si="6"/>
        <v>90</v>
      </c>
      <c r="V193" s="4">
        <v>180</v>
      </c>
      <c r="W193" s="4">
        <v>95</v>
      </c>
      <c r="AB193" s="3" t="s">
        <v>379</v>
      </c>
    </row>
    <row r="194" spans="18:28" x14ac:dyDescent="0.25">
      <c r="R194" s="4"/>
      <c r="S194" s="3" t="s">
        <v>382</v>
      </c>
      <c r="T194" s="4">
        <v>310</v>
      </c>
      <c r="U194" s="4">
        <f t="shared" si="6"/>
        <v>155</v>
      </c>
      <c r="V194" s="4">
        <v>310</v>
      </c>
      <c r="W194" s="4">
        <v>95</v>
      </c>
      <c r="AB194" s="3" t="s">
        <v>352</v>
      </c>
    </row>
    <row r="195" spans="18:28" x14ac:dyDescent="0.25">
      <c r="R195" s="4"/>
      <c r="S195" s="3" t="s">
        <v>375</v>
      </c>
      <c r="T195" s="4">
        <v>180</v>
      </c>
      <c r="U195" s="4">
        <f>T195/2</f>
        <v>90</v>
      </c>
      <c r="V195" s="4">
        <v>180</v>
      </c>
      <c r="W195" s="4">
        <v>95</v>
      </c>
      <c r="AB195" s="3" t="s">
        <v>382</v>
      </c>
    </row>
    <row r="196" spans="18:28" x14ac:dyDescent="0.25">
      <c r="R196" s="4"/>
      <c r="S196" s="3"/>
      <c r="T196" s="4"/>
      <c r="U196" s="4"/>
      <c r="V196" s="4"/>
      <c r="W196" s="4"/>
      <c r="AB196" s="3" t="s">
        <v>375</v>
      </c>
    </row>
    <row r="197" spans="18:28" x14ac:dyDescent="0.25">
      <c r="R197" s="4"/>
      <c r="S197" s="3"/>
      <c r="T197" s="4"/>
      <c r="U197" s="4"/>
      <c r="V197" s="4"/>
      <c r="W197" s="4"/>
    </row>
    <row r="198" spans="18:28" x14ac:dyDescent="0.25">
      <c r="R198" s="4"/>
      <c r="S198" s="3"/>
      <c r="T198" s="4"/>
      <c r="U198" s="4"/>
      <c r="V198" s="4"/>
      <c r="W198" s="4"/>
    </row>
    <row r="199" spans="18:28" x14ac:dyDescent="0.25">
      <c r="R199" s="4"/>
      <c r="S199" s="3"/>
      <c r="T199" s="4"/>
      <c r="U199" s="4"/>
      <c r="V199" s="4"/>
      <c r="W199" s="4"/>
    </row>
    <row r="200" spans="18:28" x14ac:dyDescent="0.25">
      <c r="R200" s="4"/>
      <c r="S200" s="3"/>
      <c r="T200" s="4"/>
      <c r="U200" s="4"/>
      <c r="V200" s="4"/>
      <c r="W200" s="4"/>
    </row>
    <row r="201" spans="18:28" x14ac:dyDescent="0.25">
      <c r="R201" s="4"/>
      <c r="S201" s="3"/>
      <c r="T201" s="4"/>
      <c r="U201" s="4"/>
      <c r="V201" s="4"/>
      <c r="W201" s="4"/>
    </row>
    <row r="202" spans="18:28" x14ac:dyDescent="0.25">
      <c r="R202" s="4"/>
      <c r="S202" s="3"/>
      <c r="T202" s="4"/>
      <c r="U202" s="4"/>
      <c r="V202" s="4"/>
      <c r="W202" s="4"/>
    </row>
    <row r="203" spans="18:28" x14ac:dyDescent="0.25">
      <c r="R203" s="4"/>
      <c r="S203" s="3"/>
      <c r="T203" s="4"/>
      <c r="U203" s="4"/>
      <c r="V203" s="4"/>
      <c r="W203" s="4"/>
    </row>
    <row r="204" spans="18:28" x14ac:dyDescent="0.25">
      <c r="R204" s="4"/>
      <c r="S204" s="3"/>
      <c r="T204" s="4"/>
      <c r="U204" s="4"/>
      <c r="V204" s="4"/>
      <c r="W204" s="4"/>
    </row>
    <row r="205" spans="18:28" x14ac:dyDescent="0.25">
      <c r="R205" s="4"/>
    </row>
    <row r="206" spans="18:28" x14ac:dyDescent="0.25">
      <c r="R206" s="4"/>
      <c r="S206" s="4"/>
      <c r="T206" s="4"/>
      <c r="U206" s="4"/>
      <c r="V206" s="4"/>
      <c r="W206" s="4"/>
    </row>
    <row r="207" spans="18:28" x14ac:dyDescent="0.25">
      <c r="R207" s="4"/>
      <c r="S207" s="4"/>
      <c r="T207" s="4"/>
      <c r="U207" s="4"/>
      <c r="V207" s="4"/>
      <c r="W207" s="4"/>
    </row>
    <row r="208" spans="18:28" x14ac:dyDescent="0.25">
      <c r="R208" s="4"/>
      <c r="S208" s="4"/>
      <c r="T208" s="4"/>
      <c r="U208" s="4"/>
      <c r="V208" s="4"/>
      <c r="W208" s="4"/>
    </row>
    <row r="209" spans="18:23" x14ac:dyDescent="0.25">
      <c r="R209" s="4"/>
      <c r="S209" s="4"/>
      <c r="T209" s="4"/>
      <c r="U209" s="4"/>
      <c r="V209" s="4"/>
      <c r="W209" s="4"/>
    </row>
    <row r="210" spans="18:23" x14ac:dyDescent="0.25">
      <c r="R210" s="4"/>
      <c r="S210" s="4"/>
      <c r="T210" s="4"/>
      <c r="U210" s="4"/>
      <c r="V210" s="4"/>
      <c r="W210" s="4"/>
    </row>
    <row r="211" spans="18:23" x14ac:dyDescent="0.25">
      <c r="R211" s="4"/>
      <c r="S211" s="4"/>
      <c r="T211" s="4"/>
      <c r="U211" s="4"/>
      <c r="V211" s="4"/>
      <c r="W211" s="4"/>
    </row>
    <row r="212" spans="18:23" x14ac:dyDescent="0.25">
      <c r="R212" s="4"/>
      <c r="S212" s="4"/>
      <c r="T212" s="4"/>
      <c r="U212" s="4"/>
      <c r="V212" s="4"/>
      <c r="W212" s="4"/>
    </row>
    <row r="213" spans="18:23" x14ac:dyDescent="0.25">
      <c r="R213" s="4"/>
      <c r="S213" s="4"/>
      <c r="T213" s="4"/>
      <c r="U213" s="4"/>
      <c r="V213" s="4"/>
      <c r="W213" s="4"/>
    </row>
    <row r="214" spans="18:23" x14ac:dyDescent="0.25">
      <c r="R214" s="4"/>
      <c r="S214" s="4"/>
      <c r="T214" s="4"/>
      <c r="U214" s="4"/>
      <c r="V214" s="4"/>
      <c r="W214" s="4"/>
    </row>
    <row r="215" spans="18:23" x14ac:dyDescent="0.25">
      <c r="R215" s="4"/>
      <c r="S215" s="4"/>
      <c r="T215" s="4"/>
      <c r="U215" s="4"/>
      <c r="V215" s="4"/>
      <c r="W215" s="4"/>
    </row>
    <row r="216" spans="18:23" x14ac:dyDescent="0.25">
      <c r="R216" s="4"/>
      <c r="S216" s="4"/>
      <c r="T216" s="4"/>
      <c r="U216" s="4"/>
      <c r="V216" s="4"/>
      <c r="W216" s="4"/>
    </row>
    <row r="217" spans="18:23" x14ac:dyDescent="0.25">
      <c r="R217" s="4"/>
      <c r="S217" s="4"/>
      <c r="T217" s="4"/>
      <c r="U217" s="4"/>
      <c r="V217" s="4"/>
      <c r="W217" s="4"/>
    </row>
    <row r="218" spans="18:23" x14ac:dyDescent="0.25">
      <c r="R218" s="4"/>
      <c r="S218" s="4"/>
      <c r="T218" s="4"/>
      <c r="U218" s="4"/>
      <c r="V218" s="4"/>
      <c r="W218" s="4"/>
    </row>
    <row r="219" spans="18:23" x14ac:dyDescent="0.25">
      <c r="R219" s="4"/>
      <c r="S219" s="4"/>
      <c r="T219" s="4"/>
      <c r="U219" s="4"/>
      <c r="V219" s="4"/>
      <c r="W219" s="4"/>
    </row>
    <row r="220" spans="18:23" x14ac:dyDescent="0.25">
      <c r="R220" s="4"/>
      <c r="S220" s="4"/>
      <c r="T220" s="4"/>
      <c r="U220" s="4"/>
      <c r="V220" s="4"/>
      <c r="W220" s="4"/>
    </row>
    <row r="221" spans="18:23" x14ac:dyDescent="0.25">
      <c r="R221" s="4"/>
      <c r="S221" s="4"/>
      <c r="T221" s="4"/>
      <c r="U221" s="4"/>
      <c r="V221" s="4"/>
      <c r="W221" s="4"/>
    </row>
    <row r="222" spans="18:23" x14ac:dyDescent="0.25">
      <c r="R222" s="4"/>
      <c r="S222" s="4"/>
      <c r="T222" s="4"/>
      <c r="U222" s="4"/>
      <c r="V222" s="4"/>
      <c r="W222" s="4"/>
    </row>
    <row r="223" spans="18:23" x14ac:dyDescent="0.25">
      <c r="R223" s="4"/>
      <c r="S223" s="4"/>
      <c r="T223" s="4"/>
      <c r="U223" s="4"/>
      <c r="V223" s="4"/>
      <c r="W223" s="4"/>
    </row>
    <row r="224" spans="18:23" x14ac:dyDescent="0.25">
      <c r="R224" s="4"/>
      <c r="S224" s="4"/>
      <c r="T224" s="4"/>
      <c r="U224" s="4"/>
      <c r="V224" s="4"/>
      <c r="W224" s="4"/>
    </row>
    <row r="225" spans="18:23" x14ac:dyDescent="0.25">
      <c r="R225" s="4"/>
      <c r="S225" s="4"/>
      <c r="T225" s="4"/>
      <c r="U225" s="4"/>
      <c r="V225" s="4"/>
      <c r="W225" s="4"/>
    </row>
    <row r="226" spans="18:23" x14ac:dyDescent="0.25">
      <c r="R226" s="4"/>
      <c r="S226" s="4"/>
      <c r="T226" s="4"/>
      <c r="U226" s="4"/>
      <c r="V226" s="4"/>
      <c r="W226" s="4"/>
    </row>
    <row r="227" spans="18:23" x14ac:dyDescent="0.25">
      <c r="R227" s="4"/>
      <c r="S227" s="4"/>
      <c r="T227" s="4"/>
      <c r="U227" s="4"/>
      <c r="V227" s="4"/>
      <c r="W227" s="4"/>
    </row>
    <row r="228" spans="18:23" x14ac:dyDescent="0.25">
      <c r="R228" s="4"/>
      <c r="S228" s="4"/>
      <c r="T228" s="4"/>
      <c r="U228" s="4"/>
      <c r="V228" s="4"/>
      <c r="W228" s="4"/>
    </row>
    <row r="229" spans="18:23" x14ac:dyDescent="0.25">
      <c r="R229" s="4"/>
      <c r="S229" s="4"/>
      <c r="T229" s="4"/>
      <c r="U229" s="4"/>
      <c r="V229" s="4"/>
      <c r="W229" s="4"/>
    </row>
    <row r="230" spans="18:23" x14ac:dyDescent="0.25">
      <c r="R230" s="4"/>
      <c r="S230" s="4"/>
      <c r="T230" s="4"/>
      <c r="U230" s="4"/>
      <c r="V230" s="4"/>
      <c r="W230" s="4"/>
    </row>
    <row r="231" spans="18:23" x14ac:dyDescent="0.25">
      <c r="R231" s="4"/>
      <c r="S231" s="4"/>
      <c r="T231" s="4"/>
      <c r="U231" s="4"/>
      <c r="V231" s="4"/>
      <c r="W231" s="4"/>
    </row>
    <row r="232" spans="18:23" x14ac:dyDescent="0.25">
      <c r="R232" s="4"/>
      <c r="S232" s="4"/>
      <c r="T232" s="4"/>
      <c r="U232" s="4"/>
      <c r="V232" s="4"/>
      <c r="W232" s="4"/>
    </row>
    <row r="233" spans="18:23" x14ac:dyDescent="0.25">
      <c r="R233" s="4"/>
      <c r="S233" s="4"/>
      <c r="T233" s="4"/>
      <c r="U233" s="4"/>
      <c r="V233" s="4"/>
      <c r="W233" s="4"/>
    </row>
  </sheetData>
  <sheetProtection password="C40E" sheet="1" objects="1" scenarios="1"/>
  <sortState ref="A4:A23">
    <sortCondition ref="A4"/>
  </sortState>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12</vt:i4>
      </vt:variant>
    </vt:vector>
  </HeadingPairs>
  <TitlesOfParts>
    <vt:vector size="16" baseType="lpstr">
      <vt:lpstr>Solicitacao</vt:lpstr>
      <vt:lpstr>Tabela Diárias Nacionais</vt:lpstr>
      <vt:lpstr>Tabela Diárias Internacionais</vt:lpstr>
      <vt:lpstr>Intervalos</vt:lpstr>
      <vt:lpstr>Alineas</vt:lpstr>
      <vt:lpstr>Solicitacao!Area_de_impressao</vt:lpstr>
      <vt:lpstr>Atividades</vt:lpstr>
      <vt:lpstr>Cidades</vt:lpstr>
      <vt:lpstr>ListaGasto</vt:lpstr>
      <vt:lpstr>Países</vt:lpstr>
      <vt:lpstr>PPG</vt:lpstr>
      <vt:lpstr>TabelaDiariasInternacionais</vt:lpstr>
      <vt:lpstr>TabelaDiariasNacionais</vt:lpstr>
      <vt:lpstr>TabelaIndice</vt:lpstr>
      <vt:lpstr>TipoSolicitacao</vt:lpstr>
      <vt:lpstr>Verba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Olivetti</dc:creator>
  <cp:lastModifiedBy>Patricia</cp:lastModifiedBy>
  <cp:lastPrinted>2022-06-29T18:57:21Z</cp:lastPrinted>
  <dcterms:created xsi:type="dcterms:W3CDTF">2018-01-11T20:09:11Z</dcterms:created>
  <dcterms:modified xsi:type="dcterms:W3CDTF">2022-09-20T13:08:54Z</dcterms:modified>
</cp:coreProperties>
</file>